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64"/>
  </bookViews>
  <sheets>
    <sheet name="A.I.1" sheetId="109" r:id="rId1"/>
    <sheet name="A.I.2" sheetId="110" r:id="rId2"/>
    <sheet name="A.I.3" sheetId="111" r:id="rId3"/>
    <sheet name="A.I.4" sheetId="112" r:id="rId4"/>
    <sheet name="A.I.5" sheetId="113" r:id="rId5"/>
    <sheet name="A.I.6" sheetId="114" r:id="rId6"/>
    <sheet name="A.I.7" sheetId="115" r:id="rId7"/>
    <sheet name="A.I.8" sheetId="116" r:id="rId8"/>
    <sheet name="A.I.9" sheetId="117" r:id="rId9"/>
    <sheet name="A.I.10" sheetId="118" r:id="rId10"/>
    <sheet name="A.I.11" sheetId="119" r:id="rId11"/>
    <sheet name="A.I.12" sheetId="120" r:id="rId12"/>
    <sheet name="A.II.1" sheetId="68" r:id="rId13"/>
    <sheet name="A.II.2" sheetId="69" r:id="rId14"/>
    <sheet name="A.II.3" sheetId="70" r:id="rId15"/>
    <sheet name="A.II.4" sheetId="71" r:id="rId16"/>
    <sheet name="A.II.5" sheetId="72" r:id="rId17"/>
    <sheet name="A.II.6" sheetId="74" r:id="rId18"/>
    <sheet name="A.II.7" sheetId="73" r:id="rId19"/>
    <sheet name="A.II.8" sheetId="75" r:id="rId20"/>
    <sheet name="A.II.9" sheetId="76" r:id="rId21"/>
    <sheet name="A.II.10" sheetId="77" r:id="rId22"/>
    <sheet name="A.II.11" sheetId="78" r:id="rId23"/>
    <sheet name="A.II.12" sheetId="79" r:id="rId24"/>
    <sheet name="A.II.13" sheetId="80" r:id="rId25"/>
    <sheet name="A.II.14" sheetId="81" r:id="rId26"/>
    <sheet name="A.II.15" sheetId="82" r:id="rId27"/>
    <sheet name="A.II.16" sheetId="83" r:id="rId28"/>
    <sheet name="A.II.17" sheetId="84" r:id="rId29"/>
    <sheet name="A.III.1" sheetId="85" r:id="rId30"/>
    <sheet name="A.III.2" sheetId="86" r:id="rId31"/>
    <sheet name="A.III.3" sheetId="87" r:id="rId32"/>
    <sheet name="A.III.4" sheetId="88" r:id="rId33"/>
    <sheet name="A.III.5" sheetId="89" r:id="rId34"/>
    <sheet name="A.III.6" sheetId="97" r:id="rId35"/>
    <sheet name="A.III.7" sheetId="96" r:id="rId36"/>
    <sheet name="A.III.8" sheetId="90" r:id="rId37"/>
    <sheet name="A.III.9" sheetId="91" r:id="rId38"/>
    <sheet name="A.III.10" sheetId="92" r:id="rId39"/>
    <sheet name="A.III.11" sheetId="93" r:id="rId40"/>
    <sheet name="A.III.12" sheetId="94" r:id="rId41"/>
    <sheet name="A.III.13" sheetId="95" r:id="rId42"/>
    <sheet name="A.IV.1" sheetId="121" r:id="rId43"/>
    <sheet name="A.IV.2" sheetId="122" r:id="rId44"/>
    <sheet name="A.IV.3" sheetId="123" r:id="rId45"/>
    <sheet name="A.IV.4" sheetId="124" r:id="rId46"/>
    <sheet name="A.IV.5" sheetId="125" r:id="rId47"/>
    <sheet name="A.IV.6" sheetId="126" r:id="rId48"/>
    <sheet name="A.IV.7" sheetId="127" r:id="rId49"/>
    <sheet name="A.IV.8" sheetId="128" r:id="rId50"/>
    <sheet name="A.IV.9" sheetId="129" r:id="rId51"/>
    <sheet name="A.IV.10" sheetId="130" r:id="rId52"/>
    <sheet name="A.IV.11" sheetId="137" r:id="rId53"/>
    <sheet name="A.IV.12" sheetId="135" r:id="rId54"/>
    <sheet name="A.IV.13" sheetId="136" r:id="rId55"/>
    <sheet name="A.IV.14" sheetId="134" r:id="rId56"/>
    <sheet name="A.V.1" sheetId="107" r:id="rId57"/>
    <sheet name="A.VI.1" sheetId="138" r:id="rId58"/>
    <sheet name="A.VI.2" sheetId="139" r:id="rId59"/>
    <sheet name="A.VI.3" sheetId="140" r:id="rId60"/>
  </sheets>
  <externalReferences>
    <externalReference r:id="rId61"/>
    <externalReference r:id="rId62"/>
    <externalReference r:id="rId63"/>
    <externalReference r:id="rId64"/>
    <externalReference r:id="rId65"/>
  </externalReferences>
  <definedNames>
    <definedName name="_0012TC" localSheetId="56">#REF!</definedName>
    <definedName name="_0012TC">#REF!</definedName>
    <definedName name="_0106TC" localSheetId="56">#REF!</definedName>
    <definedName name="_0106TC">#REF!</definedName>
    <definedName name="_0112TC" localSheetId="56">#REF!</definedName>
    <definedName name="_0112TC">#REF!</definedName>
    <definedName name="a">[1]Hoja1!$B$5:$E$63</definedName>
    <definedName name="aaaa">[2]Hoja1!$B$5:$E$63</definedName>
    <definedName name="aaaaa">[2]Hoja1!$B$5:$E$63</definedName>
    <definedName name="Amortizaciones" localSheetId="56">#REF!</definedName>
    <definedName name="Amortizaciones">#REF!</definedName>
    <definedName name="CalcAmort" localSheetId="56">#REF!</definedName>
    <definedName name="CalcAmort">#REF!</definedName>
    <definedName name="Cancel_Prepag">[3]Base!$GM$6:$HA$307,[3]Base!$HD$6:$HQ$307</definedName>
    <definedName name="Cancelaciones" localSheetId="56">#REF!</definedName>
    <definedName name="Cancelaciones">#REF!</definedName>
    <definedName name="Capitulo">[4]Proyeccion!$W$21:$W$156</definedName>
    <definedName name="Comisiones" localSheetId="56">#REF!</definedName>
    <definedName name="Comisiones">#REF!</definedName>
    <definedName name="Desembolsos" localSheetId="56">#REF!</definedName>
    <definedName name="Desembolsos">#REF!</definedName>
    <definedName name="Detalle_Prestamos" localSheetId="56">#REF!</definedName>
    <definedName name="Detalle_Prestamos">#REF!</definedName>
    <definedName name="Dext">#REF!</definedName>
    <definedName name="Dext0901">#REF!</definedName>
    <definedName name="Dint">#REF!</definedName>
    <definedName name="Dint0901">#REF!</definedName>
    <definedName name="Intereses">#REF!</definedName>
    <definedName name="lalala">#REF!</definedName>
    <definedName name="Monedas">[4]Tasas!$B$54:$B$71</definedName>
    <definedName name="Paridades">[4]Tasas!$B$54:$C$71</definedName>
    <definedName name="ParidFechas" localSheetId="56">#REF!</definedName>
    <definedName name="ParidFechas">#REF!</definedName>
    <definedName name="ParidVigDic2000" localSheetId="56">#REF!</definedName>
    <definedName name="ParidVigDic2000">#REF!</definedName>
    <definedName name="Partidas" localSheetId="56">#REF!</definedName>
    <definedName name="Partidas">#REF!</definedName>
    <definedName name="PartidasCodigos">#REF!</definedName>
    <definedName name="Prepagos">#REF!</definedName>
    <definedName name="Proyección">#REF!</definedName>
    <definedName name="Resumen_Desemb">#REF!</definedName>
    <definedName name="Resumen_Ppto">[3]Base!$HR$1:$IL$307,[3]Base!$IO$1:$IU$307</definedName>
    <definedName name="Resumen_SD" localSheetId="56">#REF!</definedName>
    <definedName name="Resumen_SD">#REF!</definedName>
    <definedName name="Saldos" localSheetId="56">#REF!</definedName>
    <definedName name="Saldos">#REF!</definedName>
    <definedName name="Servicio_Deuda">[3]Base!A1:R124,[3]Base!T1:AG124,[3]Base!$FX$6:$GK$307</definedName>
    <definedName name="Tasas_Interes">[4]Tasas!$B$8:$D$49</definedName>
    <definedName name="TasasProy">[5]Tasas!$A$4:$K$65</definedName>
    <definedName name="TasasVig" localSheetId="56">#REF!</definedName>
    <definedName name="TasasVig">#REF!</definedName>
    <definedName name="TasasVigTipos" localSheetId="56">#REF!</definedName>
    <definedName name="TasasVigTipos">#REF!</definedName>
    <definedName name="Tipos_Tasas">[4]Tasas!$B$8:$B$49</definedName>
    <definedName name="Totales" localSheetId="56">#REF!</definedName>
    <definedName name="Totales">#REF!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36" l="1"/>
  <c r="E21" i="136"/>
  <c r="D21" i="136"/>
  <c r="C21" i="136"/>
  <c r="B10" i="78"/>
  <c r="C10" i="78"/>
</calcChain>
</file>

<file path=xl/sharedStrings.xml><?xml version="1.0" encoding="utf-8"?>
<sst xmlns="http://schemas.openxmlformats.org/spreadsheetml/2006/main" count="1730" uniqueCount="995">
  <si>
    <t>(millones de pesos 2018)</t>
  </si>
  <si>
    <t>Presupuesto</t>
  </si>
  <si>
    <t>Ejecución</t>
  </si>
  <si>
    <t>(MM$ de 2018)</t>
  </si>
  <si>
    <t>TOTAL GASTOS</t>
  </si>
  <si>
    <t>DE TRANSACCIONES QUE AFECTAN EL PATRIMONIO NETO</t>
  </si>
  <si>
    <t>Personal</t>
  </si>
  <si>
    <t>Bienes y servicios de consumo y producción</t>
  </si>
  <si>
    <t>Intereses</t>
  </si>
  <si>
    <t>Subsidios y donaciones</t>
  </si>
  <si>
    <t>Otros</t>
  </si>
  <si>
    <t>DE TRANSACCIONES EN ACTIVOS NO FINANCIEROS</t>
  </si>
  <si>
    <t>Inversión</t>
  </si>
  <si>
    <t>Transferencias de capital</t>
  </si>
  <si>
    <t>Fuente: Dipres.</t>
  </si>
  <si>
    <t>TOTAL</t>
  </si>
  <si>
    <t>Primer</t>
  </si>
  <si>
    <t>Segundo</t>
  </si>
  <si>
    <t>Tercer</t>
  </si>
  <si>
    <t>Cuarto</t>
  </si>
  <si>
    <t>Trimestre</t>
  </si>
  <si>
    <t>INFORME</t>
  </si>
  <si>
    <t>PRINCIPALES CONTENIDOS</t>
  </si>
  <si>
    <t>PERIODICIDAD</t>
  </si>
  <si>
    <t>OPORTUNIDAD</t>
  </si>
  <si>
    <t>Informe de Ejecución Presupuestaria: Operación Mensual</t>
  </si>
  <si>
    <t>- Ingresos y gastos del Gobierno Central Total, clasificación económica</t>
  </si>
  <si>
    <t>Mensual</t>
  </si>
  <si>
    <t>30 días máximo a partir del término del mes de referencia</t>
  </si>
  <si>
    <t>- Ingresos y gastos del Gobierno Central Presupuestario, clasificación económica</t>
  </si>
  <si>
    <t>- Ingresos y gastos del Gobierno Central Extrapresupuestario, clasificación económica</t>
  </si>
  <si>
    <t>- Balance contable</t>
  </si>
  <si>
    <t>Informe de Ejecución Presupuestaria: Operación Trimestral</t>
  </si>
  <si>
    <t>Trimestral</t>
  </si>
  <si>
    <t>30 días máximo a partir del término del trimestre de referencia</t>
  </si>
  <si>
    <t>- Balance ajustado</t>
  </si>
  <si>
    <t>- Ingresos tributarios</t>
  </si>
  <si>
    <t>- Información adicional de ingresos (imposiciones previsionales, ingresos tributarios minería privada, rendimiento medidas tributarias transitorias de reversión automática)</t>
  </si>
  <si>
    <t>- Variaciones y saldos FEPP, FRP y FEES</t>
  </si>
  <si>
    <t>- Deuda bruta del Gobierno Central</t>
  </si>
  <si>
    <t>Informe Financiero Empresas Públicas</t>
  </si>
  <si>
    <t>- Balance de activos y pasivos, por empresa y consolidado</t>
  </si>
  <si>
    <t>90 días a partir de la fecha límite de publicación de EEFF en SVS  (*)</t>
  </si>
  <si>
    <t>- Estado de resultados, por empresa y consolidado</t>
  </si>
  <si>
    <t>Estadísticas de las Finanzas Públicas</t>
  </si>
  <si>
    <t>- Gobierno Central Total: Clasificación económica de ingresos, gastos, adquisición de activos no financieros y partidas de financiamiento, balance contable, balance ajustado. Serie anual, trimestral último año y mensual último año</t>
  </si>
  <si>
    <t>Anual</t>
  </si>
  <si>
    <t>Fines de mayo de cada año</t>
  </si>
  <si>
    <t>- Clasificación funcional de las erogaciones. Serie anual</t>
  </si>
  <si>
    <t>- Clasificación cruzada (económica y funcional) de las erogaciones. Último año</t>
  </si>
  <si>
    <t>- Gobierno Central Presupuestario: Clasificación económica de ingresos, gastos, adquisición de activos no financieros y partidas de financiamiento, balance contable, balance ajustado. Serie anual, trimestral último año, y mensual último año</t>
  </si>
  <si>
    <t>- Gobierno Central Extrapresupuestario: Clasificación económica de ingresos, gastos, adquisición de activos no financieros y partidas de financiamiento, balance contable, balance ajustado. Serie anual, trimestral último año, y mensual último año</t>
  </si>
  <si>
    <t>- Municipalidades: Clasificación económica de ingresos, gastos, adquisición de activos no financieros y partidas de financiamiento, balance contable, balance ajustado. Serie anual</t>
  </si>
  <si>
    <t>- Gobierno General: Clasificación económica de ingresos, gastos, adquisición de activos no financieros y partidas de financiamiento, balance contable, balance ajustado. Serie anual</t>
  </si>
  <si>
    <t>- Empresas Públicas: Clasificación económica de ingresos, gastos y adquisición de activos no financieros, balance contable, balance ajustado. Serie anual</t>
  </si>
  <si>
    <t>- Deuda bruta y neta del Sector Público</t>
  </si>
  <si>
    <t>Informe de Finanzas Públicas</t>
  </si>
  <si>
    <t>- Activos y pasivos del Gobierno Central</t>
  </si>
  <si>
    <t>Informe de Pasivos Contingentes</t>
  </si>
  <si>
    <t>- Situación actual y proyección</t>
  </si>
  <si>
    <t>Mes de diciembre de cada año</t>
  </si>
  <si>
    <t>- Gestión de pasivos contingentes</t>
  </si>
  <si>
    <t>- Análisis de la posición fiscal</t>
  </si>
  <si>
    <t>Deuda del Gobierno Central</t>
  </si>
  <si>
    <t>- Situación actual y años anteriores, saldos totales</t>
  </si>
  <si>
    <t>90 días máximo a partir del término del trimestre de referencia</t>
  </si>
  <si>
    <t>- Detalle de saldos por: vencimiento, moneda, acreedor e instrumento</t>
  </si>
  <si>
    <t>- Proyección mediano plazo</t>
  </si>
  <si>
    <t>Informe de Deuda Pública</t>
  </si>
  <si>
    <t>- Deuda bruta y neta del Gobierno Central</t>
  </si>
  <si>
    <t>- Deuda bruta y neta del Banco Central</t>
  </si>
  <si>
    <t>- Notas explicativas e información complementaria</t>
  </si>
  <si>
    <t>Informe de Activos Financieros del Tesoro Público</t>
  </si>
  <si>
    <t>- Participación del Tesoro Público en el Mercado de Capitales</t>
  </si>
  <si>
    <t>- Portafolio Consolidado de Activos Financieros</t>
  </si>
  <si>
    <t>- Portafolio de los Activos Financieros en Pesos</t>
  </si>
  <si>
    <t>- Portafolio de Activos Financieros en Dólares</t>
  </si>
  <si>
    <t>- Composición por  Mercado</t>
  </si>
  <si>
    <t>Informe Ejecutivo Mensual Fondo de Reserva de Pensiones</t>
  </si>
  <si>
    <t>- Portafolio por Instrumento</t>
  </si>
  <si>
    <t>- Portafolio por Duración</t>
  </si>
  <si>
    <t>- Portafolio por Instrumento y Moneda</t>
  </si>
  <si>
    <t>Informe Ejecutivo Mensual Fondo de Estabilización Económica y Social</t>
  </si>
  <si>
    <t>Fondo de Reserva de Pensiones Informe Trimestral</t>
  </si>
  <si>
    <t>- Valor de Mercado del Fondo de Reserva de Pensiones y su Evolución</t>
  </si>
  <si>
    <t>- Evolución de Mercados Relevantes en el Trimestre</t>
  </si>
  <si>
    <t>- Política de inversión del Fondo de Reserva de Pensiones</t>
  </si>
  <si>
    <t>- Métodos de Cálculos de Estimación de los Retornos</t>
  </si>
  <si>
    <t>- Cálculo del Benchmark para el Fondo de Reserva de Pensiones</t>
  </si>
  <si>
    <t>Fondo de Estabilización Económica y Social Informe Trimestral</t>
  </si>
  <si>
    <t>- Valor de Mercado del Fondo de Estabilización Económica y Social y su Evolución</t>
  </si>
  <si>
    <t>- Política de inversión del Fondo de Estabilización Económica y Social</t>
  </si>
  <si>
    <t>- Cálculo del Benchmark para el Fondo de Estabilización Económica y Social</t>
  </si>
  <si>
    <t>Informe Trimestral Fondo para Diagnósticos y Tratamientos de Alto Costo</t>
  </si>
  <si>
    <t>- Aportes, valorización y movimientos del Fondo</t>
  </si>
  <si>
    <t>- Detalle de la inversión de recursos del Fondo</t>
  </si>
  <si>
    <t>Indicador del Balance Cíclicamente Ajustado</t>
  </si>
  <si>
    <t>- Aspectos metodológicos</t>
  </si>
  <si>
    <t>Primer semestre del año siguiente al de referencia</t>
  </si>
  <si>
    <t>- Resultados del Cálculo del Balance Estructural (último año)</t>
  </si>
  <si>
    <t>- Conclusiones y desafíos</t>
  </si>
  <si>
    <t>Estadísticas de Gestión Pública</t>
  </si>
  <si>
    <t>- Formulación y evaluación de indicadores de desempeño en el Gobierno Central</t>
  </si>
  <si>
    <t>Segundo semestre del año siguiente al de referencia</t>
  </si>
  <si>
    <t>- Cuadros estadísticos de indicadores de desempeño. Serie anual</t>
  </si>
  <si>
    <t>Estadísticas de Recursos Humanos del Sector Público</t>
  </si>
  <si>
    <t>- Caracterización de la Dotación Efectiva del Gobierno Central según distintas variables.</t>
  </si>
  <si>
    <t>Julio</t>
  </si>
  <si>
    <t>- Caracterización del personal a Honorarios según distintas variables.</t>
  </si>
  <si>
    <t>- Caracterización del uso de la Asignación por Función Crítica.</t>
  </si>
  <si>
    <t>- Análisis de la evolución del personal de la Dotación Efectiva y del personal Fuera de Dotación del Gobierno Central.</t>
  </si>
  <si>
    <t>60 días máximo a partir del término del trimestre de referencia</t>
  </si>
  <si>
    <t>- Información por trimestre y Partida Presupuestaria sobre personal y remuneraciones brutas promedio.</t>
  </si>
  <si>
    <t>(*) EEFF de la SVS: Estados Financieros de la Superintendencia de Valores y Seguros.</t>
  </si>
  <si>
    <t>X</t>
  </si>
  <si>
    <t>-</t>
  </si>
  <si>
    <t>Ppto</t>
  </si>
  <si>
    <t>Variac.% real</t>
  </si>
  <si>
    <t>Ejecución -</t>
  </si>
  <si>
    <t>TOTAL INGRESOS</t>
  </si>
  <si>
    <t>Gobierno Central Presupuestario</t>
  </si>
  <si>
    <t>1. Impuestos a la Renta</t>
  </si>
  <si>
    <t>2. Impuesto al Valor Agregado</t>
  </si>
  <si>
    <t>5. Impuestos al Comercio Exterior</t>
  </si>
  <si>
    <t>6. Otros</t>
  </si>
  <si>
    <t>INGRESOS NETOS POR IMPUESTOS</t>
  </si>
  <si>
    <t>De transacciones que afectan el patrimonio neto</t>
  </si>
  <si>
    <t>De transacciones en activos no financieros</t>
  </si>
  <si>
    <t>PRESTAMO NETO / ENDEUDAMIENTO NETO</t>
  </si>
  <si>
    <t>(1) Estas cifras consideran, tanto en ingresos como en gastos, el efecto del bono electrónico Fonasa.</t>
  </si>
  <si>
    <t>Millones de pesos</t>
  </si>
  <si>
    <t>Porcentaje del PIB</t>
  </si>
  <si>
    <t>Balance global efectivo</t>
  </si>
  <si>
    <t>Ingresos por intereses</t>
  </si>
  <si>
    <t>Gastos por intereses</t>
  </si>
  <si>
    <t>Balance primario efectivo</t>
  </si>
  <si>
    <t>Préstamos</t>
  </si>
  <si>
    <t>Fondo para la Educación</t>
  </si>
  <si>
    <t>Total</t>
  </si>
  <si>
    <t>%</t>
  </si>
  <si>
    <t xml:space="preserve">    Declaración Anual</t>
  </si>
  <si>
    <t xml:space="preserve">       Impuestos</t>
  </si>
  <si>
    <t xml:space="preserve">    Declaración y Pago Mensual</t>
  </si>
  <si>
    <t xml:space="preserve">    Pagos Provisionales Mensuales</t>
  </si>
  <si>
    <t>Ingresos Cobre Bruto</t>
  </si>
  <si>
    <t>Efectivo   2017</t>
  </si>
  <si>
    <t xml:space="preserve">     en miles de US$</t>
  </si>
  <si>
    <t>Gobierno Central Extrapresupuestario</t>
  </si>
  <si>
    <t>Gobierno Central Consolidado</t>
  </si>
  <si>
    <t>Presupuestario</t>
  </si>
  <si>
    <t>Extrapresupuestario</t>
  </si>
  <si>
    <t>Consolidado</t>
  </si>
  <si>
    <t>En porcentaje del PIB</t>
  </si>
  <si>
    <t xml:space="preserve"> I.   Tributarios</t>
  </si>
  <si>
    <t xml:space="preserve"> II.  Cobre bruto</t>
  </si>
  <si>
    <t xml:space="preserve"> III. Otros</t>
  </si>
  <si>
    <t>Gobierno Central Presupuestario, Extrapresupuestario y Total</t>
  </si>
  <si>
    <t>GOBIERNO CENTRAL PRESUPUESTARIO</t>
  </si>
  <si>
    <t>TRANSACCIONES QUE AFECTAN EL PATRIMONIO NETO</t>
  </si>
  <si>
    <t xml:space="preserve">    INGRESOS</t>
  </si>
  <si>
    <t xml:space="preserve">        Ingresos Tributarios Netos</t>
  </si>
  <si>
    <t xml:space="preserve">        Cobre Bruto</t>
  </si>
  <si>
    <t xml:space="preserve">        Imposiciones Previsionales </t>
  </si>
  <si>
    <t xml:space="preserve">        Donaciones</t>
  </si>
  <si>
    <t xml:space="preserve">        Rentas de la Propiedad</t>
  </si>
  <si>
    <t xml:space="preserve">        Ingresos de Operación</t>
  </si>
  <si>
    <t xml:space="preserve">        Otros Ingresos</t>
  </si>
  <si>
    <t xml:space="preserve">    GASTOS</t>
  </si>
  <si>
    <t xml:space="preserve">         Personal</t>
  </si>
  <si>
    <t xml:space="preserve">         Bienes y Servicios de Consumo y Producción</t>
  </si>
  <si>
    <t xml:space="preserve">         Intereses de la Deuda</t>
  </si>
  <si>
    <t xml:space="preserve">         Subsidios y Donaciones</t>
  </si>
  <si>
    <t xml:space="preserve">         Prestaciones Previsionales</t>
  </si>
  <si>
    <t xml:space="preserve">         Otros </t>
  </si>
  <si>
    <t>RESULTADO OPERATIVO BRUTO PRESUPUESTARIO</t>
  </si>
  <si>
    <t>ADQUISICION NETA DE ACTIVOS NO  FINANCIEROS</t>
  </si>
  <si>
    <t xml:space="preserve">       Venta de Activos Físicos</t>
  </si>
  <si>
    <t xml:space="preserve">        Inversión </t>
  </si>
  <si>
    <t xml:space="preserve">        Transferencias de Capital </t>
  </si>
  <si>
    <t>PRESTAMO NETO/ENDEUDAMIENTO NETO PRESUPUESTARIO</t>
  </si>
  <si>
    <t>GOBIERNO CENTRAL EXTRAPRESUPUESTARIO</t>
  </si>
  <si>
    <t xml:space="preserve">    Fondos Estabilización Precios de Combustibles</t>
  </si>
  <si>
    <t xml:space="preserve">    Ley N° 13.196</t>
  </si>
  <si>
    <t xml:space="preserve">          Ingresos Ley 13.196 </t>
  </si>
  <si>
    <t xml:space="preserve">          Gastos</t>
  </si>
  <si>
    <t xml:space="preserve">    Intereses Devengados Bono de Reconocimiento</t>
  </si>
  <si>
    <t>RESULTADO OPERATIVO BRUTO EXTRAPRESUP.</t>
  </si>
  <si>
    <t>ADQUISICIÓN NETA DE ACTIVOS NO FINANCIEROS</t>
  </si>
  <si>
    <t>PRESTAMO NETO/ENDEUDAMIENTO NETO EXTRAPRES</t>
  </si>
  <si>
    <t>PRÉSTAMO NETO/ENDEUDAM NETO (PRESUPUESTARIO+EXTRAPRESUPUESTARIO)</t>
  </si>
  <si>
    <t>Moneda Nacional y Extranjera</t>
  </si>
  <si>
    <t>(cifras en millones de dólares y pesos según corresponda)</t>
  </si>
  <si>
    <t>A. EN MONEDA EXTRANJERA</t>
  </si>
  <si>
    <t>Millones de dólares</t>
  </si>
  <si>
    <t>Fondo de Reserva de Pensiones</t>
  </si>
  <si>
    <t xml:space="preserve">    Aportes</t>
  </si>
  <si>
    <t>Saldo al 31 de diciembre</t>
  </si>
  <si>
    <t>Fondo de Estabilización Económica y Social</t>
  </si>
  <si>
    <t>Fondo de Estabilización de Precios del Petróleo</t>
  </si>
  <si>
    <t xml:space="preserve">    Depósitos</t>
  </si>
  <si>
    <t xml:space="preserve">    Aplicación</t>
  </si>
  <si>
    <t>Fondo de Estabilización de Precios de Combustibles Derivados del Petróleo</t>
  </si>
  <si>
    <t>B. EN MONEDA NACIONAL</t>
  </si>
  <si>
    <t xml:space="preserve">    Intereses Capitalizados</t>
  </si>
  <si>
    <t xml:space="preserve">    Retiros</t>
  </si>
  <si>
    <t xml:space="preserve">    Conversión de Monedas</t>
  </si>
  <si>
    <t>Fondo de Reconstrucción</t>
  </si>
  <si>
    <t>Fondo para Diagnósticos y Tratamientos de Alto Costo</t>
  </si>
  <si>
    <t>(1) Considera los intereses devengados y las ganancias (o pérdidas) de capital.</t>
  </si>
  <si>
    <t>(2) Considera los pagos por concepto de administración, custodia y otros como los retiros efectivos de recursos.</t>
  </si>
  <si>
    <t>(3) Se refiere al fondo creado bajo un Protolo entre el Ministro de Hacienda y de Obras Públicas, en septiembre de 1998.</t>
  </si>
  <si>
    <t>(millones de pesos de 2019)</t>
  </si>
  <si>
    <t>Fuente: Ministerio de Hacienda.</t>
  </si>
  <si>
    <t>Presupuesto 2018</t>
  </si>
  <si>
    <t>Informe Trimestral de los Recursos Humanos del Sector Público</t>
  </si>
  <si>
    <t>Consolidado 2017</t>
  </si>
  <si>
    <t>Millones de pesos de 2018</t>
  </si>
  <si>
    <t>(1) En marzo de 2017 se realizó una transferencia desde Gobierno Central Extrapresupuestario a Gobierno Central Presupuestario por $ 314.070 millones,</t>
  </si>
  <si>
    <t>correspondiente a capitalización de Codelco, operación que no se incluye es esta tabla, por tratarse de una transferencia consolidable.</t>
  </si>
  <si>
    <t>GOBIERNO CENTRAL TOTAL (1)</t>
  </si>
  <si>
    <t>Estado de Operaciones de Gobierno: 2017 - 2018</t>
  </si>
  <si>
    <t>2017 - 2018</t>
  </si>
  <si>
    <t>(Millones de pesos de 2018)</t>
  </si>
  <si>
    <t>Gastos Gobierno Central Consolidado 2017 y 2018</t>
  </si>
  <si>
    <t>(1) Presupuesto 2018 incluye MM$250.007 correspondientes a Bono Electrónico FONASA, lo que permite</t>
  </si>
  <si>
    <t xml:space="preserve">     hacer comparación con la cifra de Ejecución 2018, que incluye un ajuste equivalente.</t>
  </si>
  <si>
    <t>(1) Estas cifras consideran el efecto del bono electrónico Fonasa.</t>
  </si>
  <si>
    <t>Efectivo   2018</t>
  </si>
  <si>
    <t>Fuente: BCCh y Dipres.</t>
  </si>
  <si>
    <t>*El  reporte del TAC se publica trimestralmente en la página web institucional, tal como lo señala el artículo 8°, del Decreto N°1.618, de 2015, del Ministerio de Hacienda.</t>
  </si>
  <si>
    <t>Activos Consolidados TP</t>
  </si>
  <si>
    <t>TAC*</t>
  </si>
  <si>
    <t>FAR</t>
  </si>
  <si>
    <t>Fondo de Apoyo Regional</t>
  </si>
  <si>
    <t>FpE</t>
  </si>
  <si>
    <t>Fondo p/l Educación</t>
  </si>
  <si>
    <t>Sub total</t>
  </si>
  <si>
    <t>TP US$</t>
  </si>
  <si>
    <t>TP CLP</t>
  </si>
  <si>
    <t>Otros activos del TP</t>
  </si>
  <si>
    <t>FRP</t>
  </si>
  <si>
    <t>FEES</t>
  </si>
  <si>
    <t>Fondos Soberanos</t>
  </si>
  <si>
    <t>Activos en millones de US$</t>
  </si>
  <si>
    <t>Evolución de los activos consolidados del Tesoro Público (millones de US$)</t>
  </si>
  <si>
    <t>*incluye costos asociados a asesorías.</t>
  </si>
  <si>
    <t>Saldo final</t>
  </si>
  <si>
    <t xml:space="preserve">    Costos Adm., custodia y otros*</t>
  </si>
  <si>
    <t xml:space="preserve">    Ganancias(pérdidas) de capital</t>
  </si>
  <si>
    <t xml:space="preserve">Sec.Lending     </t>
  </si>
  <si>
    <t xml:space="preserve">       Int. Devengado</t>
  </si>
  <si>
    <t xml:space="preserve">       Retiros</t>
  </si>
  <si>
    <t xml:space="preserve">       Aportes</t>
  </si>
  <si>
    <t>Saldo inicial</t>
  </si>
  <si>
    <t>Cifras en MMUS$</t>
  </si>
  <si>
    <t>Variación mensual del FEES</t>
  </si>
  <si>
    <t>Variación mensual del FRP</t>
  </si>
  <si>
    <t>Duración (años)</t>
  </si>
  <si>
    <t>Duración Fondos Soberanos</t>
  </si>
  <si>
    <t>Acciones</t>
  </si>
  <si>
    <t>Bonos soberanos indexados a inflación</t>
  </si>
  <si>
    <t>Bonos soberanos y bonos relacionados</t>
  </si>
  <si>
    <t>Otras</t>
  </si>
  <si>
    <t>AUD</t>
  </si>
  <si>
    <t>CAD</t>
  </si>
  <si>
    <t>GBP</t>
  </si>
  <si>
    <t>CHF</t>
  </si>
  <si>
    <t>Bonos soberanos y bonos relacionados*</t>
  </si>
  <si>
    <t>JPY</t>
  </si>
  <si>
    <t>Bonos soberanos, bonos relacionados*</t>
  </si>
  <si>
    <t>EUR</t>
  </si>
  <si>
    <t>USD</t>
  </si>
  <si>
    <t>% del Fondo</t>
  </si>
  <si>
    <t>% Clase activo</t>
  </si>
  <si>
    <t>Clase de Activo</t>
  </si>
  <si>
    <t>Moneda</t>
  </si>
  <si>
    <t>A-</t>
  </si>
  <si>
    <t>A</t>
  </si>
  <si>
    <t>A+</t>
  </si>
  <si>
    <t>AA-</t>
  </si>
  <si>
    <t>AA</t>
  </si>
  <si>
    <t>AA+</t>
  </si>
  <si>
    <t>AAA</t>
  </si>
  <si>
    <t>Rating</t>
  </si>
  <si>
    <t>(% de cada fondo)</t>
  </si>
  <si>
    <t>Distribución por clasificación de riesgo</t>
  </si>
  <si>
    <t>KRW</t>
  </si>
  <si>
    <t>(% del fondo)</t>
  </si>
  <si>
    <t>FRP: Distribución por clase de activo y moneda</t>
  </si>
  <si>
    <t>Totales</t>
  </si>
  <si>
    <t>Treasury Bills</t>
  </si>
  <si>
    <t>Treasury Notes</t>
  </si>
  <si>
    <t>Certificados de Depósitos</t>
  </si>
  <si>
    <t>Time Deposit</t>
  </si>
  <si>
    <t>Fondo Mutuo</t>
  </si>
  <si>
    <t>Pactos</t>
  </si>
  <si>
    <t>Instrumentos Banco Central</t>
  </si>
  <si>
    <t>Depósitos a Plazo</t>
  </si>
  <si>
    <t>Cartera US$</t>
  </si>
  <si>
    <t>Cartera CLP</t>
  </si>
  <si>
    <t>Consolidado en MMUS$</t>
  </si>
  <si>
    <t>Instrumento</t>
  </si>
  <si>
    <t>Distribución de otros activos del Tesoro Público por tipo de activos (millones de US$)</t>
  </si>
  <si>
    <t>(1) No considera las inversiones en Fondos Mutuos.</t>
  </si>
  <si>
    <t/>
  </si>
  <si>
    <t>Security</t>
  </si>
  <si>
    <t>Scotiabank</t>
  </si>
  <si>
    <t>Santander Ag. de Valores</t>
  </si>
  <si>
    <t>Santander</t>
  </si>
  <si>
    <t>HSBC</t>
  </si>
  <si>
    <t>Falabella</t>
  </si>
  <si>
    <t>Estado C. de Bolsa</t>
  </si>
  <si>
    <t>Estado</t>
  </si>
  <si>
    <t>Corpbanca C. de Bolsa</t>
  </si>
  <si>
    <t>Corpbanca</t>
  </si>
  <si>
    <t>Chile</t>
  </si>
  <si>
    <t>BICE</t>
  </si>
  <si>
    <t>BCI C. de Bolsa</t>
  </si>
  <si>
    <t>BCI</t>
  </si>
  <si>
    <t>Pactos en pesos</t>
  </si>
  <si>
    <t>Depósitos en dólares</t>
  </si>
  <si>
    <t>Depósitos en pesos</t>
  </si>
  <si>
    <t>Instituciones adjudicadas con depósitos a plazo y pactos</t>
  </si>
  <si>
    <t>Instituciones participantes</t>
  </si>
  <si>
    <t>* Monto al vencimiento.</t>
  </si>
  <si>
    <t>mayor a 120 días</t>
  </si>
  <si>
    <t>entre  91 y 120 días</t>
  </si>
  <si>
    <t>entre  61 y 90 días</t>
  </si>
  <si>
    <t>entre  31 y 60 días</t>
  </si>
  <si>
    <t>entre  7 y 30 días</t>
  </si>
  <si>
    <t>Depósitos a Plazo en dólares (tramo de plazos)</t>
  </si>
  <si>
    <t>Depósitos a Plazo en pesos (tramo de plazos)</t>
  </si>
  <si>
    <t>entre  26 y 30 días</t>
  </si>
  <si>
    <t>entre  21 y 25 días</t>
  </si>
  <si>
    <t>entre  16 y 20 días</t>
  </si>
  <si>
    <t>entre  11 y 15 días</t>
  </si>
  <si>
    <t>entre  6 y 10 días</t>
  </si>
  <si>
    <t>entre  1 y 5 días</t>
  </si>
  <si>
    <t>Pactos de Retrocompra en pesos (tramo de plazos)</t>
  </si>
  <si>
    <t>Bonos Soberanos</t>
  </si>
  <si>
    <t>Instrumentos BCCh</t>
  </si>
  <si>
    <t>Total en MMU$</t>
  </si>
  <si>
    <t>Distribución por tipo de activos (millones de US$)</t>
  </si>
  <si>
    <t>Invertido en los OATP</t>
  </si>
  <si>
    <t>millones dólares</t>
  </si>
  <si>
    <t>(1) No considera las inversiones en Fondos Mutuos</t>
  </si>
  <si>
    <t>Distribución por clasificación de riesgo (% del fondo)</t>
  </si>
  <si>
    <t>DEUDA/PIB</t>
  </si>
  <si>
    <t>DEUDA EXTERNA</t>
  </si>
  <si>
    <t>DEUDA INTERNA</t>
  </si>
  <si>
    <t>AÑOS</t>
  </si>
  <si>
    <r>
      <t xml:space="preserve">Stock </t>
    </r>
    <r>
      <rPr>
        <b/>
        <sz val="10"/>
        <rFont val="Calibri"/>
        <family val="2"/>
        <scheme val="minor"/>
      </rPr>
      <t>de Deuda Bruta del Gobierno Central</t>
    </r>
  </si>
  <si>
    <t xml:space="preserve"> Fuente: Dipres.</t>
  </si>
  <si>
    <t>Año</t>
  </si>
  <si>
    <t>Prepagos de deuda interna y externa</t>
  </si>
  <si>
    <t>BTU0300144</t>
  </si>
  <si>
    <t>BTU0200335</t>
  </si>
  <si>
    <t>BTU0190930</t>
  </si>
  <si>
    <t>BTU0130323</t>
  </si>
  <si>
    <t>BTP0600143</t>
  </si>
  <si>
    <t>BTP0500335</t>
  </si>
  <si>
    <t>BTP0470930</t>
  </si>
  <si>
    <t>BTP0400323</t>
  </si>
  <si>
    <t>Equivalente (MMUS$)</t>
  </si>
  <si>
    <t>Moneda de Origen</t>
  </si>
  <si>
    <r>
      <t xml:space="preserve">(2) </t>
    </r>
    <r>
      <rPr>
        <i/>
        <sz val="10"/>
        <rFont val="Calibri"/>
        <family val="2"/>
        <scheme val="minor"/>
      </rPr>
      <t>Face value</t>
    </r>
    <r>
      <rPr>
        <sz val="10"/>
        <rFont val="Calibri"/>
        <family val="2"/>
        <scheme val="minor"/>
      </rPr>
      <t xml:space="preserve"> en miles de UF.</t>
    </r>
  </si>
  <si>
    <r>
      <t xml:space="preserve">(1) </t>
    </r>
    <r>
      <rPr>
        <i/>
        <sz val="10"/>
        <rFont val="Calibri"/>
        <family val="2"/>
        <scheme val="minor"/>
      </rPr>
      <t>Face value</t>
    </r>
    <r>
      <rPr>
        <sz val="10"/>
        <rFont val="Calibri"/>
        <family val="2"/>
        <scheme val="minor"/>
      </rPr>
      <t xml:space="preserve"> en millones de pesos.</t>
    </r>
  </si>
  <si>
    <t>Valor  Mercado (MM US$)</t>
  </si>
  <si>
    <t>Face Value</t>
  </si>
  <si>
    <t>Bonos Locales</t>
  </si>
  <si>
    <r>
      <t>Stock</t>
    </r>
    <r>
      <rPr>
        <b/>
        <sz val="10"/>
        <rFont val="Calibri"/>
        <family val="2"/>
        <scheme val="minor"/>
      </rPr>
      <t xml:space="preserve"> bonos locales vigentes en el mercado local</t>
    </r>
  </si>
  <si>
    <r>
      <t xml:space="preserve">(3) </t>
    </r>
    <r>
      <rPr>
        <i/>
        <sz val="10"/>
        <rFont val="Calibri"/>
        <family val="2"/>
        <scheme val="minor"/>
      </rPr>
      <t>Face value</t>
    </r>
    <r>
      <rPr>
        <sz val="10"/>
        <rFont val="Calibri"/>
        <family val="2"/>
        <scheme val="minor"/>
      </rPr>
      <t xml:space="preserve"> en millones de euros.</t>
    </r>
  </si>
  <si>
    <r>
      <t xml:space="preserve">(2) </t>
    </r>
    <r>
      <rPr>
        <i/>
        <sz val="10"/>
        <rFont val="Calibri"/>
        <family val="2"/>
        <scheme val="minor"/>
      </rPr>
      <t>Face value</t>
    </r>
    <r>
      <rPr>
        <sz val="10"/>
        <rFont val="Calibri"/>
        <family val="2"/>
        <scheme val="minor"/>
      </rPr>
      <t xml:space="preserve"> en millones de dólares.</t>
    </r>
  </si>
  <si>
    <r>
      <t>Stock</t>
    </r>
    <r>
      <rPr>
        <b/>
        <sz val="10"/>
        <rFont val="Calibri"/>
        <family val="2"/>
        <scheme val="minor"/>
      </rPr>
      <t xml:space="preserve"> bonos soberanos vigentes en el mercado internacional</t>
    </r>
  </si>
  <si>
    <t>Mayor a 10 años</t>
  </si>
  <si>
    <t>Entre 1 y 10 años</t>
  </si>
  <si>
    <t>Menor o igual a 1 año</t>
  </si>
  <si>
    <t>Deuda Externa</t>
  </si>
  <si>
    <t>Deuda Interna</t>
  </si>
  <si>
    <t>Deuda Total</t>
  </si>
  <si>
    <t>Mar 2018</t>
  </si>
  <si>
    <t>(millones de US$)</t>
  </si>
  <si>
    <t>Pesos</t>
  </si>
  <si>
    <t>Euros</t>
  </si>
  <si>
    <t>Dólares USA</t>
  </si>
  <si>
    <t>UTM</t>
  </si>
  <si>
    <t>UF</t>
  </si>
  <si>
    <t>Stock de deuda del Gobierno Central por moneda</t>
  </si>
  <si>
    <t xml:space="preserve">Bonos </t>
  </si>
  <si>
    <t>Pagarés</t>
  </si>
  <si>
    <t>Stock de deuda del Gobierno Central por instrumento</t>
  </si>
  <si>
    <t>BIRF</t>
  </si>
  <si>
    <t>BID</t>
  </si>
  <si>
    <t>Banco Estado</t>
  </si>
  <si>
    <t>Stock de deuda del Gobierno Central por acreedor</t>
  </si>
  <si>
    <t>Total BTU (MM UF)</t>
  </si>
  <si>
    <t>/</t>
  </si>
  <si>
    <t>BTU0300142</t>
  </si>
  <si>
    <t>BTU0300140</t>
  </si>
  <si>
    <t>BTU0300339</t>
  </si>
  <si>
    <t>BTU0300338</t>
  </si>
  <si>
    <t>BTU0300134</t>
  </si>
  <si>
    <t>BTU0300132</t>
  </si>
  <si>
    <t>BTU0300130</t>
  </si>
  <si>
    <t>BTU0300329</t>
  </si>
  <si>
    <t>BTU0300328</t>
  </si>
  <si>
    <t>BTU0300327</t>
  </si>
  <si>
    <t>BTU0150326</t>
  </si>
  <si>
    <t>BTU0260925</t>
  </si>
  <si>
    <t>BTU0450824</t>
  </si>
  <si>
    <t>BTU0300124</t>
  </si>
  <si>
    <t>BTU0451023</t>
  </si>
  <si>
    <t>BTU0300122</t>
  </si>
  <si>
    <t>BTU0150321</t>
  </si>
  <si>
    <t>BTU0300120</t>
  </si>
  <si>
    <t>BTU0300719</t>
  </si>
  <si>
    <t>BTU0300119</t>
  </si>
  <si>
    <t xml:space="preserve"> Total BTP (MM$)</t>
  </si>
  <si>
    <t>BTP0600134</t>
  </si>
  <si>
    <t>BTP0600132</t>
  </si>
  <si>
    <t>BTP0450326</t>
  </si>
  <si>
    <t>BTP0600124</t>
  </si>
  <si>
    <t>BTP0600122</t>
  </si>
  <si>
    <t>BTP0450321</t>
  </si>
  <si>
    <t>BTP0450221</t>
  </si>
  <si>
    <t>BTP0600120</t>
  </si>
  <si>
    <t>BTP0600119</t>
  </si>
  <si>
    <t>Pago Cupón</t>
  </si>
  <si>
    <t>Tasa Colocación</t>
  </si>
  <si>
    <t>Tasa Cupón</t>
  </si>
  <si>
    <t>Monto Circulante</t>
  </si>
  <si>
    <t>Monto Colocado</t>
  </si>
  <si>
    <t>Vencimiento</t>
  </si>
  <si>
    <t>Emisión</t>
  </si>
  <si>
    <t>Nemo-Bolsa</t>
  </si>
  <si>
    <t>Tipo Instrumento</t>
  </si>
  <si>
    <t>Resumen bonos en circulación en el mercado financiero local</t>
  </si>
  <si>
    <t xml:space="preserve"> Total Global (MM CLP)</t>
  </si>
  <si>
    <t>05 Feb /05 Ago</t>
  </si>
  <si>
    <t>Global 2020 en CLP /Reapertura</t>
  </si>
  <si>
    <t xml:space="preserve">Global 2020 en CLP </t>
  </si>
  <si>
    <t xml:space="preserve"> Total Global (MM Euros)</t>
  </si>
  <si>
    <t>27 Mayo</t>
  </si>
  <si>
    <t>Global 2030 en Euros / Reapertura</t>
  </si>
  <si>
    <t>Global 2030 en Euros</t>
  </si>
  <si>
    <t>Global 2029 en Euros</t>
  </si>
  <si>
    <t>20 Enero</t>
  </si>
  <si>
    <t>Global 2026 en Euros</t>
  </si>
  <si>
    <t>30 Enero</t>
  </si>
  <si>
    <t>Global 2025 en Euros / Reapertura</t>
  </si>
  <si>
    <t>Global 2025 en Euros</t>
  </si>
  <si>
    <t xml:space="preserve"> Total Global (MM US$)</t>
  </si>
  <si>
    <t>21 Jun / 21 Dic</t>
  </si>
  <si>
    <t>Global 2047 en USD</t>
  </si>
  <si>
    <t>30 Abr / 30 Oct</t>
  </si>
  <si>
    <t>Global 2042 en USD</t>
  </si>
  <si>
    <t>06 Feb /06 Ago</t>
  </si>
  <si>
    <t>Global 2028 en USD</t>
  </si>
  <si>
    <t>21 Ene / 21 Jul</t>
  </si>
  <si>
    <t>Global 2026 en USD</t>
  </si>
  <si>
    <t>27 Mar / 27 Sep</t>
  </si>
  <si>
    <t>Global 2025 en USD</t>
  </si>
  <si>
    <t>Global 2022 en USD</t>
  </si>
  <si>
    <t>14 Mar /14 Sep</t>
  </si>
  <si>
    <t>Global 2021 en USD</t>
  </si>
  <si>
    <t>Global 2020 en USD</t>
  </si>
  <si>
    <t>Resumen bonos en circulación en el mercado financiero internacional</t>
  </si>
  <si>
    <t>febrero de 2019</t>
  </si>
  <si>
    <t>enero</t>
  </si>
  <si>
    <t>febrero</t>
  </si>
  <si>
    <t>Nota: 2013-2018 corresponde al stock vigente al 31 de diciembre de cada año.</t>
  </si>
  <si>
    <t>Soberanos y otros activos</t>
  </si>
  <si>
    <t>Bonos Sob. Index. a inflación</t>
  </si>
  <si>
    <t>MBS de Agencias EEUU</t>
  </si>
  <si>
    <t>Bonos Corporativos</t>
  </si>
  <si>
    <t>Bonos  High  Yield</t>
  </si>
  <si>
    <t>AA+ a AA-</t>
  </si>
  <si>
    <t>A+ a A-</t>
  </si>
  <si>
    <t>BBB+ a BBB-</t>
  </si>
  <si>
    <t>BB+ a BB-</t>
  </si>
  <si>
    <t>B+ a B-</t>
  </si>
  <si>
    <t>CCC+ o inferior</t>
  </si>
  <si>
    <t>(2) Cartera de Renta Fija.</t>
  </si>
  <si>
    <t>ItaúCorp</t>
  </si>
  <si>
    <t>ItaúCorp C. de Bolsa</t>
  </si>
  <si>
    <t>(1) Incluye recompras de los bonos soberanos Chile 09, Chile 12 y Chile 13 por un total de US$220 millones.</t>
  </si>
  <si>
    <t>(2) Incluye recompras de los bonos soberanos Chile 12 y Chile 13 por un total de US$54 millones.</t>
  </si>
  <si>
    <t>(3) Incluye prepagos de deuda con el Banco Central de Chile (BCCh) por US$1.500,7 millones, correspondientes a pagarés con vencimientos entre 2010 y 2012; prepago de créditos con organismos multilaterales por US$29,5 millones y recompras de bonos soberanos (Chile 07, Chile 08, Chile 09, Chile 12 y Chile 13) por US$121,3 millones.</t>
  </si>
  <si>
    <t xml:space="preserve">(4) Prepagos de deuda interna con el BCCh por US$1.058,1 millones, correspondientes a las cuotas de pagarés de los años 2013 y 2014. </t>
  </si>
  <si>
    <t>(5) Corresponde a las recompras de los bonos soberanos Chile 20 y Chile 21.</t>
  </si>
  <si>
    <t>(6) Incluye las recompras de los bonos locales, en el marco del "Programa de Intercambio local" por un total equivalente de US$ 17.830,0 millones y de bonos soberanos (Chile 20, Chile 21, Chile 22 y Chile 25) por US$ 602,1 millones.</t>
  </si>
  <si>
    <t>(7) Corresponde a la recompra del bono soberano Chile 42.</t>
  </si>
  <si>
    <t>(8) Incluye las recompras de bonos locales, en el marco del “Programa de Intercambio local” por un total equivalente de US$ 5.501,6 millones y de bonos soberanos Chile 20, Chile 21, Chile 22, Chile 25 y Chile 26 por US$972,9 millones.</t>
  </si>
  <si>
    <t xml:space="preserve">   Monto prepago (cifras consolidadas en millones de dólares)</t>
  </si>
  <si>
    <t>Stock de deuda del Gobierno Central por vencimiento</t>
  </si>
  <si>
    <t>01 Febrero</t>
  </si>
  <si>
    <t>Jun 2018</t>
  </si>
  <si>
    <t>Sep 2018</t>
  </si>
  <si>
    <t>Dic 2018</t>
  </si>
  <si>
    <t>Nemotecnico</t>
  </si>
  <si>
    <t>Total BTP</t>
  </si>
  <si>
    <t>Total BTU</t>
  </si>
  <si>
    <t>Total  Recomprado</t>
  </si>
  <si>
    <t>(1) Face value en millones de pesos.</t>
  </si>
  <si>
    <t>(2) Face value en miles de UF</t>
  </si>
  <si>
    <t>Millones de USD</t>
  </si>
  <si>
    <t>Tipo de Instrumento</t>
  </si>
  <si>
    <t>Cuadro A.IV.1</t>
  </si>
  <si>
    <t>Cuadro A.IV.2</t>
  </si>
  <si>
    <t>Cuadro A.IV.3</t>
  </si>
  <si>
    <t>Cuadro A.IV.4</t>
  </si>
  <si>
    <t>Cuadro A.IV.5</t>
  </si>
  <si>
    <t>Cuadro A.IV.6</t>
  </si>
  <si>
    <t>Anexo V. Sistema de Información de Finanzas Públicas</t>
  </si>
  <si>
    <t>- Gobierno General: Clasificación económica de ingresos, gastos, adquisición de activos no financieros y partidas de financiamiento, balance contable, balance ajustado. Serie trimestral.</t>
  </si>
  <si>
    <t>30 días máximo a partir del término de trimestre de referencia</t>
  </si>
  <si>
    <t>- Municipalidades: Clasificación económica de ingresos, gastos, adquisición de activos no financieros y partidas de financiamiento, balance contable, balance ajustado. Serie trimestral.</t>
  </si>
  <si>
    <t>Informe del Estado de Operaciones del Gobierno General Trimestral</t>
  </si>
  <si>
    <t>Posterior al Cierre de cada trimestre</t>
  </si>
  <si>
    <t>- Actualización de proyecciones del año en curso</t>
  </si>
  <si>
    <t>- Proyecciones de balance fiscal y deuda bruta de mediano plazo</t>
  </si>
  <si>
    <t>- Proyecto de Ley de Presupuestos para el año siguiente (tercer trimestre)</t>
  </si>
  <si>
    <t>- Evaluación de la gestión financiera del Sector Público (primer trimestre)</t>
  </si>
  <si>
    <t>- Presupuesto Gastos tributarios (tercer trimestre)</t>
  </si>
  <si>
    <t xml:space="preserve">- Avances en la calidad del gasto (segundo trimestre) </t>
  </si>
  <si>
    <t>- Programación financiera (tercer trimestre)</t>
  </si>
  <si>
    <t>- Sistema de evaluación y control de gestión (tercer trimestre)</t>
  </si>
  <si>
    <t>Cuadro A.I.1</t>
  </si>
  <si>
    <t>Variables estructurales para 2019</t>
  </si>
  <si>
    <t>Variable</t>
  </si>
  <si>
    <t>Valor</t>
  </si>
  <si>
    <t>Fuente</t>
  </si>
  <si>
    <t>Brecha PIB tendencial / PIB efectivo 2019</t>
  </si>
  <si>
    <t>Ministerio de Hacienda/ Comité de expertos, reunido en julio de 2018.</t>
  </si>
  <si>
    <t>Brecha PIB tendencial / PIB efectivo 2018</t>
  </si>
  <si>
    <t>Precio de referencia del cobre 2019</t>
  </si>
  <si>
    <t>Comité de expertos, reunido en junio de 2018.</t>
  </si>
  <si>
    <t>(centavos de dólar por libra)</t>
  </si>
  <si>
    <t>Precio de referencias del cobre 2018</t>
  </si>
  <si>
    <t>Comité de expertos, reunido en junio de 2017.</t>
  </si>
  <si>
    <t>Fuentes: Ministerio de Hacienda y Dipres.</t>
  </si>
  <si>
    <t>Cuadro A.I.2</t>
  </si>
  <si>
    <t>Proyección de variables económicas efectivas 2019</t>
  </si>
  <si>
    <t>Período</t>
  </si>
  <si>
    <t>PIB (tasa de variación real)</t>
  </si>
  <si>
    <t>Promedio 2019</t>
  </si>
  <si>
    <t xml:space="preserve">IPC (tasa de variación promedio / promedio) </t>
  </si>
  <si>
    <t>Tipo de cambio nominal (pesos por dólar)</t>
  </si>
  <si>
    <t>Promedio 2018 ($2019)</t>
  </si>
  <si>
    <t>Precio del cobre BML (centavos de dólar por libra)</t>
  </si>
  <si>
    <t>Promedio 2018</t>
  </si>
  <si>
    <t>Diferencia precio Referencia  del cobre – precio cobre Codelco (centavos de dólar por libra)</t>
  </si>
  <si>
    <t>Ventas Cobre Codelco (miles de toneladas)</t>
  </si>
  <si>
    <t>Total 2019</t>
  </si>
  <si>
    <t>Producción cobre GMP10 (miles de toneladas)</t>
  </si>
  <si>
    <t>Total 2018</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</si>
  <si>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</si>
  <si>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</si>
  <si>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</si>
  <si>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</si>
  <si>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</si>
  <si>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</si>
  <si>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Elasticidades recaudación/PIB efectivo por categoría de impuesto</t>
  </si>
  <si>
    <t>Categoría de impuesto</t>
  </si>
  <si>
    <t>Renta Anual</t>
  </si>
  <si>
    <t>Renta Mensual</t>
  </si>
  <si>
    <t>PPM</t>
  </si>
  <si>
    <t>Indirectos</t>
  </si>
  <si>
    <t>Elasticidad/PIB</t>
  </si>
  <si>
    <t>Cuadro A.I.4</t>
  </si>
  <si>
    <t>Efecto cíclico de los ingresos tributarios no mineros (ITNM) 2019</t>
  </si>
  <si>
    <t>(millones de pesos 2019)</t>
  </si>
  <si>
    <t>Componente</t>
  </si>
  <si>
    <t>ITNM efectivo</t>
  </si>
  <si>
    <t>Componente Cíclico</t>
  </si>
  <si>
    <t>ITNM cíclicamente ajustados</t>
  </si>
  <si>
    <t>Impuesto Declaración Anual (abril)</t>
  </si>
  <si>
    <t>Sistema de pagos (créditos, efecto en abril de 2019)</t>
  </si>
  <si>
    <t>Impuesto Declaración Mensual (adicional, 2ª categoría, etc.)</t>
  </si>
  <si>
    <t>Impuestos Indirectos</t>
  </si>
  <si>
    <t>Cuadro A.I.5</t>
  </si>
  <si>
    <t>Efecto Cíclico de las Cotizaciones Previsionales de Salud 2019</t>
  </si>
  <si>
    <t>Ingresos Efectivos</t>
  </si>
  <si>
    <t>Ingresos cíclicamente ajustados</t>
  </si>
  <si>
    <t>Cuadro A.I.6</t>
  </si>
  <si>
    <t>Efecto cíclico traspasos cobre Codelco 2019</t>
  </si>
  <si>
    <t>Componente Cíclico Cobre</t>
  </si>
  <si>
    <t>Cuadro A.I.7</t>
  </si>
  <si>
    <t>Efecto cíclico del Impuesto Específico a la actividad minera GMP10 2019</t>
  </si>
  <si>
    <t>Impuesto Específico (abril de 2019)</t>
  </si>
  <si>
    <t>PPM  2019</t>
  </si>
  <si>
    <t>Créditos (abril de 2019)</t>
  </si>
  <si>
    <t xml:space="preserve">  Fuente: Dipres.</t>
  </si>
  <si>
    <t>Cuadro A.I.8</t>
  </si>
  <si>
    <t>Efecto cíclico Impuesto a la Renta de Primera Categoría GMP10 2019</t>
  </si>
  <si>
    <t>Ingresos efectivos</t>
  </si>
  <si>
    <t>Componente cíclico</t>
  </si>
  <si>
    <t>Impuesto Primera Categoría (abril de 2019)</t>
  </si>
  <si>
    <t>PPM 2019</t>
  </si>
  <si>
    <t>Cuadro A.I.9</t>
  </si>
  <si>
    <t>Efecto cíclico Impuesto Adicional GMP10 2019</t>
  </si>
  <si>
    <t>Cuadro A.I.10</t>
  </si>
  <si>
    <t>Ajuste cíclico ingresos 2019</t>
  </si>
  <si>
    <t>Efectos cíclicos</t>
  </si>
  <si>
    <t>Millones de Pesos de 2019</t>
  </si>
  <si>
    <t>Ingresos tributarios no mineros</t>
  </si>
  <si>
    <t>Ingresos cotizaciones previsionales de salud</t>
  </si>
  <si>
    <t xml:space="preserve">Ingresos de Codelco </t>
  </si>
  <si>
    <t xml:space="preserve">Ingresos tributarios GMP10 </t>
  </si>
  <si>
    <t>Efecto cíclico total</t>
  </si>
  <si>
    <t xml:space="preserve">   Fuente: Dipres.</t>
  </si>
  <si>
    <t>Cuadro A.I.11</t>
  </si>
  <si>
    <t>Balance Cíclicamente Ajustado del Gobierno Central Total 2019</t>
  </si>
  <si>
    <t>Cuadro A.I.12</t>
  </si>
  <si>
    <t>Balance primario efectivo y cíclicamente ajustado 2019</t>
  </si>
  <si>
    <t>Millones de pesos de 2019</t>
  </si>
  <si>
    <t>Balance global cíclicamente ajustado</t>
  </si>
  <si>
    <t>Balance primario cíclicamente ajustado</t>
  </si>
  <si>
    <r>
      <t>Balance Efectivo (BD</t>
    </r>
    <r>
      <rPr>
        <vertAlign val="subscript"/>
        <sz val="10"/>
        <rFont val="Calibri"/>
        <family val="2"/>
        <scheme val="minor"/>
      </rPr>
      <t>2019</t>
    </r>
    <r>
      <rPr>
        <sz val="10"/>
        <rFont val="Calibri"/>
        <family val="2"/>
        <scheme val="minor"/>
      </rPr>
      <t>)</t>
    </r>
  </si>
  <si>
    <r>
      <t>Efecto Cíclico (AC</t>
    </r>
    <r>
      <rPr>
        <vertAlign val="subscript"/>
        <sz val="10"/>
        <rFont val="Calibri"/>
        <family val="2"/>
        <scheme val="minor"/>
      </rPr>
      <t>2019</t>
    </r>
    <r>
      <rPr>
        <sz val="10"/>
        <rFont val="Calibri"/>
        <family val="2"/>
        <scheme val="minor"/>
      </rPr>
      <t>)</t>
    </r>
  </si>
  <si>
    <r>
      <t>Balance Cíclicamente Ajustado (BCA</t>
    </r>
    <r>
      <rPr>
        <b/>
        <vertAlign val="subscript"/>
        <sz val="10"/>
        <rFont val="Calibri"/>
        <family val="2"/>
        <scheme val="minor"/>
      </rPr>
      <t>2019</t>
    </r>
    <r>
      <rPr>
        <b/>
        <sz val="10"/>
        <rFont val="Calibri"/>
        <family val="2"/>
        <scheme val="minor"/>
      </rPr>
      <t>)</t>
    </r>
  </si>
  <si>
    <t>Febrero de 2019</t>
  </si>
  <si>
    <t>(1) Mediante Decreto N° 452 de 2018, del Ministerio de Hacienda, se establecieron los instrumentos a emitir en el ejercicio 2018.</t>
  </si>
  <si>
    <t>Detalle recompras programa de intercambio bonos locales</t>
  </si>
  <si>
    <t>Detalle emisiones programa de intercambio bonos locales</t>
  </si>
  <si>
    <t>Tesoro Púbico y FpE: Depósitos a plazo en pesos subastados en el mercado local durante febrero de 2019</t>
  </si>
  <si>
    <t>Tesoro Público y FpE: Depósitos a plazo en dólares subastados en el mercado local durante febrero de 2019</t>
  </si>
  <si>
    <t>Tesoro Público y FpE: Pactos de Retrocompra subastados en el mercado local durante febrero de 2019</t>
  </si>
  <si>
    <t xml:space="preserve">     en millones de $ de 2018</t>
  </si>
  <si>
    <t>Gastos Gobierno Central Total Ejecución Trimestral de Gastos 2018</t>
  </si>
  <si>
    <t>(Variación porcentual real en 12 meses)</t>
  </si>
  <si>
    <t>(millones de pesos de 2018 y Porcentaje del PIB)</t>
  </si>
  <si>
    <t>Fondos Especiales (2009-2018)</t>
  </si>
  <si>
    <t>Cuadro A.IV.7</t>
  </si>
  <si>
    <t>INGRESOS POR IMPUESTOS</t>
  </si>
  <si>
    <t>Ejecución Presupuestaria Consolidada</t>
  </si>
  <si>
    <t>(millones de pesos de cada año)</t>
  </si>
  <si>
    <t xml:space="preserve">       Sistemas de Pago</t>
  </si>
  <si>
    <t xml:space="preserve">    I.V.A. Declarado</t>
  </si>
  <si>
    <t xml:space="preserve">    Crédito Especial Empresas Constructoras</t>
  </si>
  <si>
    <t xml:space="preserve">    Devoluciones</t>
  </si>
  <si>
    <t>3. Impuestos a Productos Especificos</t>
  </si>
  <si>
    <t xml:space="preserve">    Tabacos, Cigarros y Cigarrillos</t>
  </si>
  <si>
    <t xml:space="preserve">    Combustibles</t>
  </si>
  <si>
    <t xml:space="preserve">    Derechos de Extracción de Pesca</t>
  </si>
  <si>
    <t>4. Impuestos a los Actos Jurídicos</t>
  </si>
  <si>
    <t xml:space="preserve">    Fluctuación Deudores más Diferencias Pendientes</t>
  </si>
  <si>
    <t xml:space="preserve">    Otros</t>
  </si>
  <si>
    <t>Cuadro A.IV.8</t>
  </si>
  <si>
    <t>Ejecución Presupuestaria sin Mineras Privadas Consolidadas</t>
  </si>
  <si>
    <t>Cuadro A.IV.9</t>
  </si>
  <si>
    <t>Ejecución Presupuestaria  Consolidada</t>
  </si>
  <si>
    <t>Cuadro A.IV.10</t>
  </si>
  <si>
    <t>Ejecución Presupuestaria Mineras Privadas Consolidadas</t>
  </si>
  <si>
    <t>Ingresos por Impuestos</t>
  </si>
  <si>
    <t>Ingresos por Impuestos 2012-2018</t>
  </si>
  <si>
    <t>Cuadro A.IV.14</t>
  </si>
  <si>
    <t>Estado de Operaciones del Gobierno 2019</t>
  </si>
  <si>
    <t>(millones de pesos de 2019 y  del PIB)</t>
  </si>
  <si>
    <t xml:space="preserve">Millones de pesos </t>
  </si>
  <si>
    <t>INGRESOS</t>
  </si>
  <si>
    <t>GASTOS</t>
  </si>
  <si>
    <t xml:space="preserve">    Personal</t>
  </si>
  <si>
    <t xml:space="preserve">    Bienes y servicios de consumo y producción</t>
  </si>
  <si>
    <t xml:space="preserve">    Intereses </t>
  </si>
  <si>
    <t xml:space="preserve">    Subsidios y donaciones</t>
  </si>
  <si>
    <t xml:space="preserve">    Prestaciones previsionales</t>
  </si>
  <si>
    <t>ADQUISICION NETA DE ACTIVOS NO FINANCIEROS</t>
  </si>
  <si>
    <t xml:space="preserve">    Venta de activos físicos</t>
  </si>
  <si>
    <t xml:space="preserve">    Inversión</t>
  </si>
  <si>
    <t xml:space="preserve">    Transferencias de capital</t>
  </si>
  <si>
    <t>Fondos de Estabilización Precios de Combustibles</t>
  </si>
  <si>
    <t>Ley N° 13.196</t>
  </si>
  <si>
    <t xml:space="preserve">   Ingresos Ley N° 13.196</t>
  </si>
  <si>
    <t xml:space="preserve">   Ingresos Intereses Ley</t>
  </si>
  <si>
    <t xml:space="preserve">   Gastos</t>
  </si>
  <si>
    <t>Intereses Devengados Bono de Reconocimiento</t>
  </si>
  <si>
    <t>RESULTADO OPERATIVO BRUTO EXTRAPRESUPUESTARIO</t>
  </si>
  <si>
    <t>PRESTAMO NETO/ENDEUDAMIENTO NETO EXTRAPRESUPUESTARIO</t>
  </si>
  <si>
    <t>GOBIERNO CENTRAL TOTAL</t>
  </si>
  <si>
    <t>PRESTAMO NETO/ENDEUDAMIENTO NETO (TOTAL)</t>
  </si>
  <si>
    <t>FEES: Distribución por clase de activo y moneda</t>
  </si>
  <si>
    <t>(1) Incluye efectivo, efectivo equivalentes y transacciones no liquidadas.</t>
  </si>
  <si>
    <r>
      <t>Otros</t>
    </r>
    <r>
      <rPr>
        <vertAlign val="superscript"/>
        <sz val="10"/>
        <color theme="1"/>
        <rFont val="Calibri"/>
        <family val="2"/>
        <scheme val="minor"/>
      </rPr>
      <t>(1)</t>
    </r>
  </si>
  <si>
    <r>
      <t>FEES</t>
    </r>
    <r>
      <rPr>
        <b/>
        <vertAlign val="superscript"/>
        <sz val="10"/>
        <rFont val="Calibri"/>
        <family val="2"/>
        <scheme val="minor"/>
      </rPr>
      <t xml:space="preserve"> (2)</t>
    </r>
  </si>
  <si>
    <r>
      <t xml:space="preserve">FRP </t>
    </r>
    <r>
      <rPr>
        <b/>
        <vertAlign val="superscript"/>
        <sz val="10"/>
        <rFont val="Calibri"/>
        <family val="2"/>
        <scheme val="minor"/>
      </rPr>
      <t>(2)</t>
    </r>
  </si>
  <si>
    <r>
      <t xml:space="preserve">Instituciones financieras habilitadas </t>
    </r>
    <r>
      <rPr>
        <b/>
        <vertAlign val="superscript"/>
        <sz val="10"/>
        <rFont val="Calibri"/>
        <family val="2"/>
        <scheme val="minor"/>
      </rPr>
      <t>(1)</t>
    </r>
    <r>
      <rPr>
        <b/>
        <sz val="10"/>
        <rFont val="Calibri"/>
        <family val="2"/>
        <scheme val="minor"/>
      </rPr>
      <t xml:space="preserve"> para participar en las subastas de depósitos a plazo del Tesoro  Público durante febrero de 2019</t>
    </r>
  </si>
  <si>
    <r>
      <t>(1)</t>
    </r>
    <r>
      <rPr>
        <sz val="10"/>
        <color rgb="FF000000"/>
        <rFont val="Calibri"/>
        <family val="2"/>
        <scheme val="minor"/>
      </rPr>
      <t>Corresponde a los bancos elegibles según normativa vigente y que cuentan con documentación al día para operar en depósitos a plazo o pactos.</t>
    </r>
  </si>
  <si>
    <t>Monto   millones de US$*</t>
  </si>
  <si>
    <t>Tasa interés    promedio (%)</t>
  </si>
  <si>
    <t>Monto  millones de $*</t>
  </si>
  <si>
    <t>Monto   millones de $*</t>
  </si>
  <si>
    <r>
      <t>Rating</t>
    </r>
    <r>
      <rPr>
        <b/>
        <vertAlign val="superscript"/>
        <sz val="10"/>
        <rFont val="Calibri"/>
        <family val="2"/>
        <scheme val="minor"/>
      </rPr>
      <t>(1)</t>
    </r>
  </si>
  <si>
    <t xml:space="preserve">[1] La deuda como porcentaje del PIB se calcula utilizando el PIB a precios corrientes, publicado en las Cuentas Nacionales de la Base de Datos Estadísticas del Banco Central. </t>
  </si>
  <si>
    <r>
      <t>(millones de dólares al 31 de diciembre de cada año)</t>
    </r>
    <r>
      <rPr>
        <vertAlign val="superscript"/>
        <sz val="10"/>
        <rFont val="Calibri"/>
        <family val="2"/>
        <scheme val="minor"/>
      </rPr>
      <t>(1)</t>
    </r>
  </si>
  <si>
    <r>
      <t xml:space="preserve">Detalle Emisiones Mercado Local, 2018 </t>
    </r>
    <r>
      <rPr>
        <b/>
        <vertAlign val="superscript"/>
        <sz val="10"/>
        <rFont val="Calibri"/>
        <family val="2"/>
        <scheme val="minor"/>
      </rPr>
      <t>(1)</t>
    </r>
  </si>
  <si>
    <r>
      <t>BTP</t>
    </r>
    <r>
      <rPr>
        <vertAlign val="superscript"/>
        <sz val="10"/>
        <rFont val="Calibri"/>
        <family val="2"/>
        <scheme val="minor"/>
      </rPr>
      <t>(1)</t>
    </r>
  </si>
  <si>
    <r>
      <t>BTU</t>
    </r>
    <r>
      <rPr>
        <vertAlign val="superscript"/>
        <sz val="10"/>
        <rFont val="Calibri"/>
        <family val="2"/>
        <scheme val="minor"/>
      </rPr>
      <t>(2)</t>
    </r>
  </si>
  <si>
    <r>
      <t>Soberanos CLP</t>
    </r>
    <r>
      <rPr>
        <vertAlign val="superscript"/>
        <sz val="10"/>
        <rFont val="Calibri"/>
        <family val="2"/>
        <scheme val="minor"/>
      </rPr>
      <t>(1)</t>
    </r>
  </si>
  <si>
    <r>
      <t>Soberanos US$</t>
    </r>
    <r>
      <rPr>
        <vertAlign val="superscript"/>
        <sz val="10"/>
        <rFont val="Calibri"/>
        <family val="2"/>
        <scheme val="minor"/>
      </rPr>
      <t>(2)</t>
    </r>
  </si>
  <si>
    <r>
      <t>Soberanos EUR</t>
    </r>
    <r>
      <rPr>
        <vertAlign val="superscript"/>
        <sz val="10"/>
        <rFont val="Calibri"/>
        <family val="2"/>
        <scheme val="minor"/>
      </rPr>
      <t>(3)</t>
    </r>
  </si>
  <si>
    <r>
      <t xml:space="preserve">Fuente:  </t>
    </r>
    <r>
      <rPr>
        <i/>
        <sz val="10"/>
        <rFont val="Calibri"/>
        <family val="2"/>
        <scheme val="minor"/>
      </rPr>
      <t>Bloomberg</t>
    </r>
    <r>
      <rPr>
        <sz val="10"/>
        <rFont val="Calibri"/>
        <family val="2"/>
        <scheme val="minor"/>
      </rPr>
      <t xml:space="preserve"> y Dipres.</t>
    </r>
    <r>
      <rPr>
        <b/>
        <sz val="10"/>
        <rFont val="Calibri"/>
        <family val="2"/>
        <scheme val="minor"/>
      </rPr>
      <t xml:space="preserve"> </t>
    </r>
  </si>
  <si>
    <r>
      <t xml:space="preserve">BTP </t>
    </r>
    <r>
      <rPr>
        <vertAlign val="superscript"/>
        <sz val="10"/>
        <rFont val="Calibri"/>
        <family val="2"/>
        <scheme val="minor"/>
      </rPr>
      <t>(1)</t>
    </r>
  </si>
  <si>
    <r>
      <t xml:space="preserve">BTU </t>
    </r>
    <r>
      <rPr>
        <vertAlign val="superscript"/>
        <sz val="10"/>
        <rFont val="Calibri"/>
        <family val="2"/>
        <scheme val="minor"/>
      </rPr>
      <t>(2)</t>
    </r>
  </si>
  <si>
    <t>Total  General</t>
  </si>
  <si>
    <t>(2) Face value en miles de UF.</t>
  </si>
  <si>
    <r>
      <t>BTP</t>
    </r>
    <r>
      <rPr>
        <vertAlign val="superscript"/>
        <sz val="10"/>
        <rFont val="Calibri"/>
        <family val="2"/>
        <scheme val="minor"/>
      </rPr>
      <t xml:space="preserve"> (1)</t>
    </r>
  </si>
  <si>
    <r>
      <t>BTP</t>
    </r>
    <r>
      <rPr>
        <b/>
        <vertAlign val="superscript"/>
        <sz val="10"/>
        <rFont val="Calibri"/>
        <family val="2"/>
        <scheme val="minor"/>
      </rPr>
      <t>(1)</t>
    </r>
  </si>
  <si>
    <r>
      <t>BTU</t>
    </r>
    <r>
      <rPr>
        <b/>
        <vertAlign val="superscript"/>
        <sz val="10"/>
        <rFont val="Calibri"/>
        <family val="2"/>
        <scheme val="minor"/>
      </rPr>
      <t>(2)</t>
    </r>
  </si>
  <si>
    <r>
      <t>Prestaciones previsionales</t>
    </r>
    <r>
      <rPr>
        <vertAlign val="superscript"/>
        <sz val="10"/>
        <rFont val="Calibri"/>
        <family val="2"/>
        <scheme val="minor"/>
      </rPr>
      <t xml:space="preserve"> (1)</t>
    </r>
  </si>
  <si>
    <r>
      <t xml:space="preserve">Prestaciones previsionales </t>
    </r>
    <r>
      <rPr>
        <vertAlign val="superscript"/>
        <sz val="10"/>
        <rFont val="Calibri"/>
        <family val="2"/>
        <scheme val="minor"/>
      </rPr>
      <t>(1)</t>
    </r>
  </si>
  <si>
    <r>
      <t xml:space="preserve">Balance del Gobierno Central Presupuestario, Extrapresupuestario y Consolidado 2018 y Consolidado 2017 </t>
    </r>
    <r>
      <rPr>
        <b/>
        <vertAlign val="superscript"/>
        <sz val="10"/>
        <rFont val="Calibri"/>
        <family val="2"/>
        <scheme val="minor"/>
      </rPr>
      <t>(1)</t>
    </r>
  </si>
  <si>
    <r>
      <t xml:space="preserve">    Variación Valor Mercado</t>
    </r>
    <r>
      <rPr>
        <vertAlign val="superscript"/>
        <sz val="10"/>
        <rFont val="Calibri"/>
        <family val="2"/>
        <scheme val="minor"/>
      </rPr>
      <t>(1)</t>
    </r>
  </si>
  <si>
    <r>
      <t xml:space="preserve">    Retiros</t>
    </r>
    <r>
      <rPr>
        <vertAlign val="superscript"/>
        <sz val="10"/>
        <rFont val="Calibri"/>
        <family val="2"/>
        <scheme val="minor"/>
      </rPr>
      <t>(2)</t>
    </r>
  </si>
  <si>
    <r>
      <t xml:space="preserve">Fondo de Infraestructura </t>
    </r>
    <r>
      <rPr>
        <b/>
        <vertAlign val="superscript"/>
        <sz val="10"/>
        <rFont val="Calibri"/>
        <family val="2"/>
        <scheme val="minor"/>
      </rPr>
      <t>(3)</t>
    </r>
  </si>
  <si>
    <t>Proyección de Ingresos Cobre bruto 2019</t>
  </si>
  <si>
    <t>(miles de dólares)</t>
  </si>
  <si>
    <t>Ley de Presupuestos</t>
  </si>
  <si>
    <t>Proyección</t>
  </si>
  <si>
    <t>Gobierno Central Total</t>
  </si>
  <si>
    <t>Cuadro A.IV.12</t>
  </si>
  <si>
    <t>Ingresos Tributarios GMP10 moneda nacional y extranjera</t>
  </si>
  <si>
    <t>Declaración anual de Renta</t>
  </si>
  <si>
    <t>Declaración y pago mensual</t>
  </si>
  <si>
    <t>Pagos Provisionales Mensuales</t>
  </si>
  <si>
    <t>Impuesto Adicional Retenido</t>
  </si>
  <si>
    <t>Total pagos por impuesto a la Renta</t>
  </si>
  <si>
    <t>Ley de Presupuestos 2019</t>
  </si>
  <si>
    <t>Proyección 2019</t>
  </si>
  <si>
    <t>Cuadro A.IV.13</t>
  </si>
  <si>
    <t>INGRESOS POR IMPUESTOS 2012-2018</t>
  </si>
  <si>
    <t>Cuadro A.IV.11</t>
  </si>
  <si>
    <t>Informes financieros de Proyectos de Ley enviados entre octubre 2018 y marzo 2019,</t>
  </si>
  <si>
    <t>con efectos en los gastos fiscales</t>
  </si>
  <si>
    <t>Cuadro A.VI.1</t>
  </si>
  <si>
    <t>y marzo 2019, con efectos en los ingresos fiscales</t>
  </si>
  <si>
    <t xml:space="preserve"> Informes financieros de Proyectos de Ley enviados entre octubre 2018</t>
  </si>
  <si>
    <t>Cuadro A.VI.2</t>
  </si>
  <si>
    <t>y marzo 2019, sin efecto en gastos o ingresos fiscales</t>
  </si>
  <si>
    <t>Informes financieros de Proyectos de Ley enviados entre octubre 2018</t>
  </si>
  <si>
    <t>Cuadro A.VI.3</t>
  </si>
  <si>
    <t>N° IF</t>
  </si>
  <si>
    <t>N° Boletín/Mensaje</t>
  </si>
  <si>
    <t>Nombre IF</t>
  </si>
  <si>
    <t>Ministerio</t>
  </si>
  <si>
    <t>B. 12372-06</t>
  </si>
  <si>
    <t>PL que modifica para el año 2019 el régimen para la entrada en vigencia del primer reglamento de planta de personal de municipalidades, en los casos que indica</t>
  </si>
  <si>
    <t>Interior y Seguridad Pública</t>
  </si>
  <si>
    <t>B. 11621-04</t>
  </si>
  <si>
    <t>Indicaciones al PL que mejora el ingreso de docentes directivos al sistema de desarrollo profesional docente, modifica diversos cuerpos legales y establece los beneficios que indica</t>
  </si>
  <si>
    <t>Educación</t>
  </si>
  <si>
    <t>B. 11256-12</t>
  </si>
  <si>
    <t>Indicaciones al PL que modifica diversos cuerpos legales con el objetivo de proteger los Humedales Urbanos</t>
  </si>
  <si>
    <t>Medio Ambiente</t>
  </si>
  <si>
    <t>B. 12377-04</t>
  </si>
  <si>
    <t>PL que perfecciona el sistema de Admisión Escolar, incorporando criterios de mérito y justicia</t>
  </si>
  <si>
    <t>B. 12385-04</t>
  </si>
  <si>
    <t>PL que modifica el párrafo 5° de las disposiciones transitorias de la ley 21,091, sobre educación superior y otras normas legales</t>
  </si>
  <si>
    <t>M. 368-366</t>
  </si>
  <si>
    <t>PL que establece medidas para incentivar la Protección de los Derechos de los Consumidores</t>
  </si>
  <si>
    <t>Economía, Fomento y Turismo</t>
  </si>
  <si>
    <t>B. 11784-04/ 11803-04/ 12022-04</t>
  </si>
  <si>
    <t>Indicación sustitutiva a los Pl que modifican la Ley N. 20,370, que establece la Ley General de Educación, en materia de acoso virtual escolar o cyberbulling</t>
  </si>
  <si>
    <t>B. 9119-18</t>
  </si>
  <si>
    <t>Indicaciones al Proyecto de Ley de reforma integral al sistema de adopción en Chile</t>
  </si>
  <si>
    <t>Justicia</t>
  </si>
  <si>
    <t>B. 11540-14</t>
  </si>
  <si>
    <t>Indicaciones al Proyecto de Ley sobre nueva ley de copropiedad inmobiliaria</t>
  </si>
  <si>
    <t>Vivienda y Urbanismo</t>
  </si>
  <si>
    <t>B. 11175-01</t>
  </si>
  <si>
    <t>Indicaciones al Proyecto de Ley que crea el Servicio Nacional Forestal y modifica la Ley General de Urbanismo y Construcciones</t>
  </si>
  <si>
    <t>Agricultura</t>
  </si>
  <si>
    <t>B. 11570-06</t>
  </si>
  <si>
    <t>Indicaciones al PL que otorga beneficios de incentivo al retiro para los funcionarios municipales</t>
  </si>
  <si>
    <t>B. 7678-02</t>
  </si>
  <si>
    <t>Indicaciones al PL que establece un nuevo mecanismo de financiamiento de las capacidades estrátegicas de la defensa nacional</t>
  </si>
  <si>
    <t>Defensa</t>
  </si>
  <si>
    <t>B. 12107-04</t>
  </si>
  <si>
    <t>PL que modifica el DFL N°2 de 1996, sobre subvención del Estado a establecimientos educacionales, fortaleciendo las facultades del Director en materias de expulsión y cancelación de matrícula en los casos de violencia que indica</t>
  </si>
  <si>
    <t>M. 128-366</t>
  </si>
  <si>
    <t>Proyecto de Acuerdo que aprueba el Tratado sobre el Derecho de Patentes (PLT) adoptado el 1 de junio de 2000</t>
  </si>
  <si>
    <t>Relaciones Exteriores</t>
  </si>
  <si>
    <t>M. 129-366</t>
  </si>
  <si>
    <t>Proyecto de Acuerdo que aprueba el Acta de Ginebra de 2 de julio de 1999 del Arreglo de La Haya relativo al registro internacional de los dibujos y modelos industriales.</t>
  </si>
  <si>
    <t>M. 130-366</t>
  </si>
  <si>
    <t>Proyecto de Acuerdo que aprueba el Acuerdo de Viena, por el que se establece una clasificación internacional de los elementos figurativos de las marcas, adoptado en Viena, el 12 de junio de 1973, y enmendado el 1 de octubre de 1985</t>
  </si>
  <si>
    <t>M. 131-366</t>
  </si>
  <si>
    <t>Proyecto de Acuerdo que aprueba el Arreglo de Niza, relativo a la clasificación internacional de productos y servicios para el registro de las marcas, adoptado en Niza, el 15 de junio de 1957, revisado en Estocolmo, el 14 de julio de 1967 y en Ginebra, el 13 de mayo de 1977, y modificado el 28 de septiembre de 1979</t>
  </si>
  <si>
    <t>M. 132-366</t>
  </si>
  <si>
    <t>Proyecto de Acuerdo que aprueba el Arreglo de Estrasburgo relativo a la clasificación internacional de patentes, adoptado el 24 de marzo de 1971 y enmendado el 28 de septiembre de 1979</t>
  </si>
  <si>
    <t>M. 133-366</t>
  </si>
  <si>
    <t>Proyecto de Acuerdo que aprueba el Arreglo de Locarno, que establece una clasificación internacional para los dibujos y modelos industriales, firmado en Locarno, el 8 de octubre de 1968 y enmendado el 28 de septiembre de 1979</t>
  </si>
  <si>
    <t>M. 134-366</t>
  </si>
  <si>
    <t>Proyecto de Acuerdo que aprueba el Tratado de Singapur, sobre el Derecho de Marcas y su resolución suplementaria, adoptados el 27 de marzo de 2006</t>
  </si>
  <si>
    <t>B. 11818-25</t>
  </si>
  <si>
    <t>Formula indicaciones al PL que modifica el tratamiento de las penas de los delitos de robo y receptación de vehículos motorizados o de los bienes que se encuentran al interior de éstos</t>
  </si>
  <si>
    <t>Justicia y Derechos Humanos</t>
  </si>
  <si>
    <t>B. 12008-13</t>
  </si>
  <si>
    <t>PL que modifica el Código del Trabajo en materia de trabajo a distancia</t>
  </si>
  <si>
    <t>Trabajo y Previsión Social</t>
  </si>
  <si>
    <t>B. 11951-31</t>
  </si>
  <si>
    <t>Indicación al PL que crea el Ministerio de la Familia y Desarrollo Social y que modifica el cuerpo legal que indica</t>
  </si>
  <si>
    <t>Desarrollo Social</t>
  </si>
  <si>
    <t>B. 11919-02</t>
  </si>
  <si>
    <t>PL que implementa la convención sobre la prohibición del desarrollo, la producción, el almacenamiento y el empleo de armas químicas y sobre su destrucción y la convención sobre la prohibición del desarrollo, la producción y el almacenamiento de armas bacteriológicas (biológicas) y toxínicas y sobre su destrucción</t>
  </si>
  <si>
    <t>B. 8970-06</t>
  </si>
  <si>
    <t>Formula indicaciones al PL de migración y extranjería</t>
  </si>
  <si>
    <t>B. 12027-07</t>
  </si>
  <si>
    <t>Indicaciones al PL que crea el Servicio de Protección de la Niñez y modifica normas legales que indica</t>
  </si>
  <si>
    <t>B. 9256-27</t>
  </si>
  <si>
    <t>Formula indicaciones al PL que establece el Estatuto Chileno Antártico</t>
  </si>
  <si>
    <t>B. 8467-12</t>
  </si>
  <si>
    <t>Indicaciones al PL sobre Administración del Borde Costero y Concesiones Marítimas</t>
  </si>
  <si>
    <t>M. 162-366</t>
  </si>
  <si>
    <t>PL que especifica y refuerza las penas principales y accesorias, y modifica las penas de inhabilitación contempladas en los incisos segundo y final de artículo 372 del Código Penal</t>
  </si>
  <si>
    <t>M. 164-366</t>
  </si>
  <si>
    <t>PL que deroga la ley Nº19233, establece normas sobre delitos informáticos y modifica otros cuerpos legales con el objeto de adecuar su regulación al convenio de Budapest</t>
  </si>
  <si>
    <t>B. 11882-06</t>
  </si>
  <si>
    <t>Indicaciones al PL de Transformación Digital del Sector Público</t>
  </si>
  <si>
    <t>Secretaría General de la Presidencia y  las Culturas, las Artes y el Patrimonio</t>
  </si>
  <si>
    <t>M. 189-366</t>
  </si>
  <si>
    <t>PL que modifica la Ley Orgánica Constitucional de Municipalidades, fortalecimiento el rol preventivo de los gobiernos locales</t>
  </si>
  <si>
    <t>M. 191-366</t>
  </si>
  <si>
    <t>PL que establece normas especiales para la entrega voluntaria de armas de fuego a la autoridad, fija obligaciones para ésta, determina un plazo para la reinscripción de armas de fuego y establece una amnistía, todo en los términos que indica</t>
  </si>
  <si>
    <t>B. 11554-05</t>
  </si>
  <si>
    <t>PL que crea una sociedad anónima del Estado denominada "Intermediación Financiera S.A."</t>
  </si>
  <si>
    <t>B. 11883-06</t>
  </si>
  <si>
    <t>Formula indicaciones al PL que fortalece la integridad pública, estableciendo inhabilidades e incompatibilidades para el ejercicio de la función pública y regulando el tránsito entre el sector público y el sector privado</t>
  </si>
  <si>
    <t>Secretaría General de la Presidencia</t>
  </si>
  <si>
    <t>B. 11657-07</t>
  </si>
  <si>
    <t>Formula indicación al PL que modifica la Ley Nº 20.032 que establece Sistema de Atención a la Niñez y Adolescencia a través de la Red de Colaboradores del SENAME, y su Régimen de Subvención y el Decreto Ley Nº2.465, del año 1979, del Ministerio de Justicia y Derechos Humanos, que crea el Servicio Nacional de Menores y fija el texto de su Ley Orgánica</t>
  </si>
  <si>
    <t>M. 149-366</t>
  </si>
  <si>
    <t>Proyecto de Acuerdo que aprueba la Convención Multilateral para Aplicar las Medidas relacionadas con los tratados fiscales, para prevenir la erosión de las bases imponibles y el tratado de beneficios, firmada por el Gobierno de la República de Chile, el 7 de junio de 2017</t>
  </si>
  <si>
    <t>M. 308-366</t>
  </si>
  <si>
    <t>PL que modifica la Ley N. 19,227, que crea el Fondo Nacional de Fomento del Libro y la Lectura y modifica cuerpos legales que señala, incorporando el Libro Electrónico</t>
  </si>
  <si>
    <t>Las Culturas, las Artes y el Patrimonio</t>
  </si>
  <si>
    <t>M. 311-366</t>
  </si>
  <si>
    <t>Modifica diversos cuerpos normativos en materia de integración social y urbana</t>
  </si>
  <si>
    <t>M. 329-366</t>
  </si>
  <si>
    <t>PL que regula el cierre de faenas e instalaciones mineras</t>
  </si>
  <si>
    <t>Minería</t>
  </si>
  <si>
    <t>M. 309-366</t>
  </si>
  <si>
    <t>PL que modifica la Ley General de Pesca y Acuicultura contenida en la Ley 18,892 y sus modificaciones, cuyo texto refundido, coordinado y sistematizado fue fijado por el DS 430, de 1991, del actual Ministerio de Economía, Fomento y Turismo, en el ámbito de los recursos bentónicos</t>
  </si>
  <si>
    <t>B. 11777-05</t>
  </si>
  <si>
    <t>Indicaciones al PL que crea el Consejo Fiscal Autónomo</t>
  </si>
  <si>
    <t>Hacienda</t>
  </si>
  <si>
    <t>Indicaciones al PL que establece el Estatuto Chileno Antártico</t>
  </si>
  <si>
    <t>M. 346-366</t>
  </si>
  <si>
    <t>Pl que establece sanciones a quienes impidan el Acceso a Playas de Mar, Ríos y Lagos</t>
  </si>
  <si>
    <t>Bienes Nacionales</t>
  </si>
  <si>
    <t>B. 7606-07/ 9936-07</t>
  </si>
  <si>
    <t>Indicación al PL que tipifica el delito de Acoso Sexual en Espacios Públicos</t>
  </si>
  <si>
    <t>La Mujer y Equidad de Género</t>
  </si>
  <si>
    <t>B. 12064-07</t>
  </si>
  <si>
    <t>Indicación Sustitutiva al Pl que modifica el Código Penal para establecer un tipo especial de lesiones contra profesionales que presten servicios en establecimientos educacionales y funcionarios de servicios de salud</t>
  </si>
  <si>
    <t>Justicia y Derechos Humanos y Derechos Humanos</t>
  </si>
  <si>
    <t>Indicaciones al PL de Migración y Extranjería</t>
  </si>
  <si>
    <t>B. 9170-23</t>
  </si>
  <si>
    <t>Nuevas Indicaciones al PL que modifica la Ley N° 20423, del sistema institucional para el desarrollo del turismo</t>
  </si>
  <si>
    <t>B. 9233-01</t>
  </si>
  <si>
    <t>Indicación al PL que regula el establecimiento de bolsas de productos agropecuarios</t>
  </si>
  <si>
    <t>B. 7550-06</t>
  </si>
  <si>
    <t>Indicaciones al PL que establece el Sistema Nacional de Emergencias y Protección Civil y crea la Agencia Nacional de Protección Civil</t>
  </si>
  <si>
    <t>B. 11704-21</t>
  </si>
  <si>
    <t>Indicaciones al PL que modifica la Ley General de Pesca y Acuicultura, en lo relativo a las licencias transables de pesca e incorpora normas para prevenir la pesca ilegal</t>
  </si>
  <si>
    <t>B. 11959-29</t>
  </si>
  <si>
    <t>PL que modifica la ley N. 19712 del deporte, en materia de definición de lo que debe entenderse por Deportistas de Proyección Internacional, Seleccionados de Alto Nivel y Deportistas de Alto Rendimiento</t>
  </si>
  <si>
    <t>Deporte</t>
  </si>
  <si>
    <t>B. 12398-12</t>
  </si>
  <si>
    <t>PL sobre Delitos Ambientales y que Promueve un sistema de prevención de daños al Medio Ambiente</t>
  </si>
  <si>
    <t>B.12208-07</t>
  </si>
  <si>
    <t>Indicaciones al PL que especifica y refuerza las penas principales y accesorias, y modifica las penas de inhabilitación contempladas en los incisos segundo y final del artículo 372 del Código Penal</t>
  </si>
  <si>
    <t>B. 11424-17</t>
  </si>
  <si>
    <t>Indicaciones al PL que tipifica el delito de incitación a la violencia</t>
  </si>
  <si>
    <t>M. 391-366</t>
  </si>
  <si>
    <t>Proyecto de Acuerdo que aprueba el acuerdo por el que se establece una asociación, las declaraciones conjuntas efectuadas en el contexto del mismo y el acuerdo sobre el comercio de productos orgánicos, entre Chile y el Reino Unido de Gran Bretaña e Irlanda del Norte, suscritos en Santiago, el 30 de enero de 2019</t>
  </si>
  <si>
    <t>B. 12250-25</t>
  </si>
  <si>
    <t>Indicaciones al Proyecto de ley que moderniza la gestión institucional y fortalece la probidad y la transparencia en las fuerzas de orden y seguridad pública</t>
  </si>
  <si>
    <t>11882-06</t>
  </si>
  <si>
    <t>Formula Indicaciones al PL que modifica la Ley que Establece Bases de los Procedimientos Administrativos, en Materia de Documentos Electrónicos</t>
  </si>
  <si>
    <t>M. 005-367</t>
  </si>
  <si>
    <t>Proyecto de Acuerdo que aprueba el protocolo modificatorio al convenio entre el Gobierno de la República de Chile y el Gobierno de la República Popular China para eliminar la doble imposición y para prevenir la evasión y elusión fiscal en relación a los impuestos sobre la renta</t>
  </si>
  <si>
    <t>B. 11750-04/ 11797-04/ 11845-04</t>
  </si>
  <si>
    <t>Formula Indicaciones al PL sobre Acoso Sexual en el ámbito académico</t>
  </si>
  <si>
    <t>M. 008-367</t>
  </si>
  <si>
    <t>PL que establece un sistema de selección por mérito con inclusión en los establecimientos educacionales de alta exigencia académica y de especialización temprana</t>
  </si>
  <si>
    <t>B. 12486-04</t>
  </si>
  <si>
    <t>PL que modifica las normas de admisión para garantizar la libertad de enseñanza, vinculación de apoderados con los proyectos educativos, y entrega prioridad en la admisión bajo cuidado alternativo del Servicio Nacional de Menores y aquellos con necesidades educativas especiales permanentes</t>
  </si>
  <si>
    <t>M. 016-367</t>
  </si>
  <si>
    <t>Proyecto de ley que fortalece el control de identidad por parte de las policías así como los mecanismos de control y reclamo ante un ejercicio abusivo o discriminatorio del mismo</t>
  </si>
  <si>
    <t>Interior y Seguridad Publica</t>
  </si>
  <si>
    <t>Ingresos</t>
  </si>
  <si>
    <t>M. 112-366</t>
  </si>
  <si>
    <t>Proyecto de Acuerdo que aprueba el Tratado Integral y Progresista de Asociación Transpacífico entre Australia, Brunéi Darussalam, Canadá, la República de Chile, Japón, Malasia, los Estados Unidos Mexicanos, Nueva Zelanda, la República del Perú, la República de Singapur y la República Socialista de Vietnam, y las cartas intercambiadas en el contexto del mismo, suscritos en Santiago, Chile, el 8 de marzo de 2018.</t>
  </si>
  <si>
    <t>Ministerio de Relaciones Exteriores</t>
  </si>
  <si>
    <t>M. 127-366</t>
  </si>
  <si>
    <t>Proyecto de Acuerdo que aprueba el Protocolo concerniente al Arreglo de Madrid, relativo al registro internacional de marcas, adoptado en Madrid el 27 de junio de 1989, modificado el 3 de octubre de 2006 y el 12 de noviembre de 2007.</t>
  </si>
  <si>
    <t>B. 12002-13</t>
  </si>
  <si>
    <t>PL que modifica las normas para la incorporación de los trabajadores independientes a los regímenes de protección social</t>
  </si>
  <si>
    <t>Ministerio del Trabajo y Previsión Social</t>
  </si>
  <si>
    <t>M. 171-366</t>
  </si>
  <si>
    <t>PL que mejora el Sistema de Pensiones Solidarias y de Capitalización Individual, crea beneficios de Pensión para la Clase Media y crea un subsidio y Seguro de Dependencia</t>
  </si>
  <si>
    <t>M. 167-366</t>
  </si>
  <si>
    <t>PL sobre Fertilizantes y Bioestimulantes</t>
  </si>
  <si>
    <t>Ministerio de Agricultura</t>
  </si>
  <si>
    <t>B.12002-13</t>
  </si>
  <si>
    <t>M. 365-366</t>
  </si>
  <si>
    <t>PL que renueva el mecanismo de reintegro parcial del impuesto específico al petróleo diésel para empresas de transporte de carga</t>
  </si>
  <si>
    <t>Ministerio de Energía</t>
  </si>
  <si>
    <t>M. 010-367</t>
  </si>
  <si>
    <t>PL que establece el financiamiento, regula la ejecución y dicta normas para la implementación de la Conferencia Internacional para el cambio climático, denominada "COP 25"</t>
  </si>
  <si>
    <t>Ministerio del Medio Ambiente</t>
  </si>
  <si>
    <t>N° Boletín/ Mensaje</t>
  </si>
  <si>
    <t>Efecto en Gasto</t>
  </si>
  <si>
    <t>M. 138-366</t>
  </si>
  <si>
    <t>Indicaciones el PL de Sistema de Garantías de los Derechos de la Niñez</t>
  </si>
  <si>
    <t xml:space="preserve"> Desarrollo Social</t>
  </si>
  <si>
    <t>B. 11245-17</t>
  </si>
  <si>
    <t>Indicaciones al PL que designa al Instituto Nacional de Derechos Humanos como el Mecanismo Nacional de Prevención contra la tortura y otros tratos o penas crueles, inhumanos o degradantes</t>
  </si>
  <si>
    <t xml:space="preserve"> Justicia y Derechos Humanos</t>
  </si>
  <si>
    <t xml:space="preserve"> Agricultura</t>
  </si>
  <si>
    <t>M. 192-366</t>
  </si>
  <si>
    <t>PL que fortalece y moderniza el Sistema de Inteligencia del Estado</t>
  </si>
  <si>
    <t xml:space="preserve"> Interior y Seguridad Pública</t>
  </si>
  <si>
    <t>M. 190-366</t>
  </si>
  <si>
    <t>PL que moderniza la gestión institucional y fortalece la probidad y la transparencia en las fuerzas de orden y seguridad pública</t>
  </si>
  <si>
    <t xml:space="preserve"> Trabajo y Previsión Social</t>
  </si>
  <si>
    <t>M. 337-366</t>
  </si>
  <si>
    <t>PL que Crea la Ley Nacional del Cáncer</t>
  </si>
  <si>
    <t xml:space="preserve"> Salud</t>
  </si>
  <si>
    <t>M. 341-366</t>
  </si>
  <si>
    <t>PL que Otorga Reajuste de Remuneraciones a los Trabajadores del Sector Público, concede Aguinaldos que Señala, Concede otros Beneficios que Indica, y Modifica Diversos Cuerpos Legales.</t>
  </si>
  <si>
    <t xml:space="preserve"> Hacienda</t>
  </si>
  <si>
    <t>B. 10785-03</t>
  </si>
  <si>
    <t>Formula Indicaciones el PL que Propone forma y modo de resolver las divergencias surgidas entre ambas Cámaras durante la discusión del PL que establece pago a treinta días</t>
  </si>
  <si>
    <t xml:space="preserve"> Economía, Fomento y Turismo</t>
  </si>
  <si>
    <t>B. 9914-11</t>
  </si>
  <si>
    <t>Indicación sustitutiva al PL que Modifica el código sanitario para Regular los Medicamentos Bioequivalentes Genéricos y Evitar la Integración Vertical de Laboratorios y Farmacias</t>
  </si>
  <si>
    <t>PL que modifica la Ley N° 20.032, que establece Sistema de Atención a la Niñez y Adolescencia a través de la Red de Colaboradores del Sename, y su Régimen de Subvención y el Decreto Ley N° 2.465, del año 1979, del  Justicia y Derechos Humanos, que crea el Servicio Nacional de Menores y fija el texto de su Ley Orgánica.</t>
  </si>
  <si>
    <t>B. 7543-12</t>
  </si>
  <si>
    <t>Indicación Sustitutiva al PL que reforma el Código de Aguas</t>
  </si>
  <si>
    <t>M. 384-366</t>
  </si>
  <si>
    <t>PL que Moderniza la Carrera Funcionaria en Gendarmería de Chile</t>
  </si>
  <si>
    <t>Retira y formula indicaciones el PL que establece el Sistema Nacional de Emergencias y Protección civil y crea la Agencia Nacional de Protección Civil</t>
  </si>
  <si>
    <t>M. 381-366</t>
  </si>
  <si>
    <t>PL que perfecciona la Ley N° 19.657 sobre concesiones de energía geotérmica para el desarrollo de proyectos de aprovechamiento somero de energía geotérmica</t>
  </si>
  <si>
    <t xml:space="preserve"> Energía</t>
  </si>
  <si>
    <t>M. 001-367</t>
  </si>
  <si>
    <t>PL sobre modernización de la Franquicia Tributaria y modificación de los fondos públicos que indica</t>
  </si>
  <si>
    <t xml:space="preserve"> Medio Ambiente</t>
  </si>
  <si>
    <t>M. 011-367</t>
  </si>
  <si>
    <t>PL que modifica la ley N°18.583 orgánica constitucional que fija planta del Servicio Electoral, cuyo texto fue refundido, coordinado y sistematizado por el Decreto con Fuerza de Ley N°6, de 2017, del Ministerio Secretaría General de la Presidencia, debido a la creación de la región Ñuble</t>
  </si>
  <si>
    <t>B. 11687-04</t>
  </si>
  <si>
    <t>Indicación al proyecto de ley que establece la condición socioeconómica de los estudiantes a los que deberán otorgarles estudios gratuitos las instituciones de educación superior que accedan al financiamiento institucional para la gratuidad a contar del año 2019, de acuerdo con lo dispuesto en el título V de la Ley de Educación Superior</t>
  </si>
  <si>
    <t>Nota: Los valores en con signo positivo significan mayores gastos fiscales y los valores con signo negativo significan menores gastos fiscales.</t>
  </si>
  <si>
    <t>Nota: Los valores con signo positivo significan mayores ingresos fiscales y los valores con signo negativo significan menores ingresos fiscales.</t>
  </si>
  <si>
    <t>Cuadro A.II.1</t>
  </si>
  <si>
    <t xml:space="preserve">Cuadro A.II.2 </t>
  </si>
  <si>
    <t>Cuadro A.II.3</t>
  </si>
  <si>
    <t>Cuadro A.II.4</t>
  </si>
  <si>
    <t>Cuadro A.II.5</t>
  </si>
  <si>
    <t>Cuadro A.II.6</t>
  </si>
  <si>
    <t>Cuadro A.II.7</t>
  </si>
  <si>
    <t>Cuadro A.II.8</t>
  </si>
  <si>
    <t>Cuadro A.II.9</t>
  </si>
  <si>
    <t>Cuadro A.II.10</t>
  </si>
  <si>
    <t>Cuadro A.II.11</t>
  </si>
  <si>
    <t>Cuadro A.II.12</t>
  </si>
  <si>
    <t>Cuadro A.II.13</t>
  </si>
  <si>
    <t>Cuadro A.II.14</t>
  </si>
  <si>
    <t>Cuadro A.II.15</t>
  </si>
  <si>
    <t>Cuadro A.II.16</t>
  </si>
  <si>
    <t>Cuadro A.II.17</t>
  </si>
  <si>
    <t>Cuadro A.III.1</t>
  </si>
  <si>
    <t>Cuadro A.III.2</t>
  </si>
  <si>
    <t>514,5 (5)</t>
  </si>
  <si>
    <t>293,2 (7)</t>
  </si>
  <si>
    <r>
      <t xml:space="preserve">1.310,6 </t>
    </r>
    <r>
      <rPr>
        <vertAlign val="superscript"/>
        <sz val="10"/>
        <rFont val="Calibri"/>
        <family val="2"/>
        <scheme val="minor"/>
      </rPr>
      <t>(1)</t>
    </r>
  </si>
  <si>
    <t>2.328,1  (2)</t>
  </si>
  <si>
    <t>1.651,5 (3)</t>
  </si>
  <si>
    <t>1.058,1 (4)</t>
  </si>
  <si>
    <t>18.432,1 (6)</t>
  </si>
  <si>
    <t>6.474,5 (8)</t>
  </si>
  <si>
    <t>Cuadro A.III.3</t>
  </si>
  <si>
    <t>Cuadro A.III.4</t>
  </si>
  <si>
    <t>Cuadro A.III.5</t>
  </si>
  <si>
    <t>Cuadro A.III.6</t>
  </si>
  <si>
    <t>Cuadro A.III.7</t>
  </si>
  <si>
    <t>Nemo Bolsa</t>
  </si>
  <si>
    <t>Cuadro A.III.8</t>
  </si>
  <si>
    <t>Cuadro A.III.9</t>
  </si>
  <si>
    <t>Cuadro A.III.10</t>
  </si>
  <si>
    <t>Cuadro A.III.11</t>
  </si>
  <si>
    <t>Cuadro A.III.12</t>
  </si>
  <si>
    <t>Cuadro A.III.13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</si>
</sst>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0.0"/>
    <numFmt numFmtId="165" formatCode="0.0%"/>
    <numFmt numFmtId="166" formatCode="#,##0.0"/>
    <numFmt numFmtId="167" formatCode="_-* #,##0_-;\-* #,##0_-;_-* &quot;-&quot;??_-;_-@_-"/>
    <numFmt numFmtId="168" formatCode="#,##0_ ;\-#,##0\ "/>
    <numFmt numFmtId="169" formatCode="#,##0.0_ ;\-#,##0.0\ "/>
    <numFmt numFmtId="170" formatCode="_-* #,##0.000_-;\-* #,##0.000_-;_-* &quot;-&quot;??_-;_-@_-"/>
    <numFmt numFmtId="171" formatCode="#,##0.0\ \ \ \ \ \ \ "/>
    <numFmt numFmtId="172" formatCode="0.0\ \ \ \ \ \ \ \ \ \ "/>
    <numFmt numFmtId="173" formatCode="_-* #,##0.0_-;\-* #,##0.0_-;_-* &quot;-&quot;??_-;_-@_-"/>
    <numFmt numFmtId="174" formatCode="_-* #,##0.00\ _P_t_a_-;\-* #,##0.00\ _P_t_a_-;_-* &quot;-&quot;??\ _P_t_a_-;_-@_-"/>
    <numFmt numFmtId="175" formatCode="mmm"/>
    <numFmt numFmtId="176" formatCode="#,##0.000_ ;\-#,##0.000\ "/>
    <numFmt numFmtId="177" formatCode="0.00000000"/>
  </numFmts>
  <fonts count="42"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sz val="9"/>
      <color theme="1"/>
      <name val="Calibri"/>
      <family val="2"/>
      <scheme val="minor"/>
    </font>
    <font>
      <b/>
      <i/>
      <sz val="10"/>
      <name val="Calibri"/>
      <family val="2"/>
      <scheme val="minor"/>
    </font>
    <font>
      <sz val="10"/>
      <name val="Arial"/>
      <family val="2"/>
    </font>
    <font>
      <i/>
      <sz val="10"/>
      <name val="Calibri"/>
      <family val="2"/>
      <scheme val="minor"/>
    </font>
    <font>
      <vertAlign val="superscript"/>
      <sz val="10"/>
      <color rgb="FF000000"/>
      <name val="Calibri"/>
      <family val="2"/>
      <scheme val="minor"/>
    </font>
    <font>
      <sz val="9"/>
      <color rgb="FF000000"/>
      <name val="Calibri"/>
      <family val="2"/>
    </font>
    <font>
      <b/>
      <sz val="11"/>
      <color theme="1"/>
      <name val="Calibri"/>
      <family val="2"/>
      <scheme val="minor"/>
    </font>
    <font>
      <b/>
      <sz val="11"/>
      <name val="Calibri"/>
      <family val="2"/>
      <scheme val="minor"/>
    </font>
    <font>
      <sz val="11"/>
      <name val="Calibri"/>
      <family val="2"/>
      <scheme val="minor"/>
    </font>
    <font>
      <sz val="9"/>
      <name val="Calibri"/>
      <family val="2"/>
      <scheme val="minor"/>
    </font>
    <font>
      <vertAlign val="subscript"/>
      <sz val="10"/>
      <name val="Calibri"/>
      <family val="2"/>
      <scheme val="minor"/>
    </font>
    <font>
      <b/>
      <vertAlign val="subscript"/>
      <sz val="10"/>
      <name val="Calibri"/>
      <family val="2"/>
      <scheme val="minor"/>
    </font>
    <font>
      <sz val="9.5"/>
      <name val="Calibri"/>
      <family val="2"/>
      <scheme val="minor"/>
    </font>
    <font>
      <u/>
      <sz val="10"/>
      <name val="Calibri"/>
      <family val="2"/>
      <scheme val="minor"/>
    </font>
    <font>
      <b/>
      <sz val="10"/>
      <name val="Arial"/>
      <family val="2"/>
    </font>
    <font>
      <b/>
      <sz val="10"/>
      <color rgb="FFC00000"/>
      <name val="Arial"/>
      <family val="2"/>
    </font>
    <font>
      <sz val="10"/>
      <color theme="1"/>
      <name val="Arial"/>
      <family val="2"/>
    </font>
    <font>
      <b/>
      <sz val="10"/>
      <color theme="1"/>
      <name val="Arial"/>
      <family val="2"/>
    </font>
    <font>
      <b/>
      <sz val="11"/>
      <color rgb="FFFF0000"/>
      <name val="Calibri"/>
      <family val="2"/>
      <scheme val="minor"/>
    </font>
    <font>
      <b/>
      <sz val="12"/>
      <name val="Lucida Sans Unicode"/>
      <family val="2"/>
    </font>
    <font>
      <sz val="9"/>
      <name val="Lucida Sans Unicode"/>
      <family val="2"/>
    </font>
    <font>
      <b/>
      <sz val="14"/>
      <name val="Lucida Sans Unicode"/>
      <family val="2"/>
    </font>
    <font>
      <sz val="12"/>
      <name val="Lucida Sans Unicode"/>
      <family val="2"/>
    </font>
    <font>
      <vertAlign val="superscript"/>
      <sz val="10"/>
      <color theme="1"/>
      <name val="Calibri"/>
      <family val="2"/>
      <scheme val="minor"/>
    </font>
    <font>
      <b/>
      <vertAlign val="superscript"/>
      <sz val="10"/>
      <name val="Calibri"/>
      <family val="2"/>
      <scheme val="minor"/>
    </font>
    <font>
      <vertAlign val="superscript"/>
      <sz val="10"/>
      <name val="Calibri"/>
      <family val="2"/>
      <scheme val="minor"/>
    </font>
    <font>
      <b/>
      <sz val="9"/>
      <name val="Calibri"/>
      <family val="2"/>
      <scheme val="minor"/>
    </font>
    <font>
      <b/>
      <sz val="10"/>
      <color rgb="FFC00000"/>
      <name val="Calibri"/>
      <family val="2"/>
      <scheme val="minor"/>
    </font>
    <font>
      <b/>
      <sz val="8"/>
      <color rgb="FF000000"/>
      <name val="Arial"/>
      <family val="2"/>
    </font>
    <font>
      <sz val="8"/>
      <color rgb="FF000000"/>
      <name val="Arial"/>
      <family val="2"/>
    </font>
    <font>
      <b/>
      <sz val="8"/>
      <color rgb="FF000000"/>
      <name val="Calibri"/>
      <family val="2"/>
      <scheme val="minor"/>
    </font>
    <font>
      <sz val="8"/>
      <color rgb="FF000000"/>
      <name val="Calibri"/>
      <family val="2"/>
      <scheme val="minor"/>
    </font>
    <font>
      <b/>
      <sz val="9"/>
      <color rgb="FF000000"/>
      <name val="Calibri"/>
      <family val="2"/>
      <scheme val="minor"/>
    </font>
    <font>
      <sz val="9"/>
      <color rgb="FF000000"/>
      <name val="Calibri"/>
      <family val="2"/>
      <scheme val="minor"/>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66">
    <border>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rgb="FFFF0000"/>
      </right>
      <top/>
      <bottom/>
      <diagonal/>
    </border>
    <border>
      <left style="thin">
        <color rgb="FFC00000"/>
      </left>
      <right style="thin">
        <color indexed="64"/>
      </right>
      <top/>
      <bottom/>
      <diagonal/>
    </border>
    <border>
      <left style="thin">
        <color indexed="64"/>
      </left>
      <right style="thin">
        <color rgb="FFFF0000"/>
      </right>
      <top/>
      <bottom style="thin">
        <color indexed="64"/>
      </bottom>
      <diagonal/>
    </border>
    <border>
      <left style="thin">
        <color rgb="FFC00000"/>
      </left>
      <right style="thin">
        <color rgb="FFFF0000"/>
      </right>
      <top/>
      <bottom style="thin">
        <color indexed="64"/>
      </bottom>
      <diagonal/>
    </border>
    <border>
      <left style="thin">
        <color rgb="FFC00000"/>
      </left>
      <right style="thin">
        <color indexed="64"/>
      </right>
      <top/>
      <bottom style="thin">
        <color indexed="64"/>
      </bottom>
      <diagonal/>
    </border>
    <border>
      <left/>
      <right style="thin">
        <color indexed="8"/>
      </right>
      <top/>
      <bottom/>
      <diagonal/>
    </border>
    <border>
      <left/>
      <right style="thin">
        <color indexed="8"/>
      </right>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thin">
        <color theme="0" tint="-0.24994659260841701"/>
      </top>
      <bottom style="thin">
        <color theme="0" tint="-0.24994659260841701"/>
      </bottom>
      <diagonal/>
    </border>
    <border>
      <left/>
      <right/>
      <top style="thin">
        <color indexed="64"/>
      </top>
      <bottom style="thin">
        <color theme="0" tint="-0.14993743705557422"/>
      </bottom>
      <diagonal/>
    </border>
    <border>
      <left/>
      <right style="thin">
        <color indexed="64"/>
      </right>
      <top style="thin">
        <color indexed="64"/>
      </top>
      <bottom style="thin">
        <color theme="0" tint="-0.14993743705557422"/>
      </bottom>
      <diagonal/>
    </border>
    <border>
      <left/>
      <right/>
      <top style="thin">
        <color indexed="64"/>
      </top>
      <bottom style="thin">
        <color theme="0" tint="-0.14990691854609822"/>
      </bottom>
      <diagonal/>
    </border>
    <border>
      <left/>
      <right style="thin">
        <color indexed="64"/>
      </right>
      <top style="thin">
        <color indexed="64"/>
      </top>
      <bottom style="thin">
        <color theme="0" tint="-0.14990691854609822"/>
      </bottom>
      <diagonal/>
    </border>
    <border>
      <left/>
      <right/>
      <top style="thin">
        <color indexed="64"/>
      </top>
      <bottom style="thin">
        <color theme="0" tint="-0.24994659260841701"/>
      </bottom>
      <diagonal/>
    </border>
    <border>
      <left/>
      <right/>
      <top style="thin">
        <color theme="0" tint="-0.24994659260841701"/>
      </top>
      <bottom style="thin">
        <color indexed="64"/>
      </bottom>
      <diagonal/>
    </border>
    <border>
      <left style="thin">
        <color rgb="FFFF0000"/>
      </left>
      <right style="thin">
        <color indexed="64"/>
      </right>
      <top/>
      <bottom style="thin">
        <color indexed="64"/>
      </bottom>
      <diagonal/>
    </border>
    <border>
      <left/>
      <right/>
      <top/>
      <bottom style="thin">
        <color rgb="FFFF0000"/>
      </bottom>
      <diagonal/>
    </border>
    <border>
      <left style="thin">
        <color indexed="64"/>
      </left>
      <right/>
      <top/>
      <bottom style="hair">
        <color indexed="55"/>
      </bottom>
      <diagonal/>
    </border>
    <border>
      <left style="thin">
        <color rgb="FFFF0000"/>
      </left>
      <right style="thin">
        <color indexed="64"/>
      </right>
      <top/>
      <bottom/>
      <diagonal/>
    </border>
    <border>
      <left style="thin">
        <color rgb="FFFF0000"/>
      </left>
      <right style="thin">
        <color auto="1"/>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55"/>
      </top>
      <bottom style="hair">
        <color indexed="55"/>
      </bottom>
      <diagonal/>
    </border>
    <border>
      <left style="thin">
        <color auto="1"/>
      </left>
      <right style="thin">
        <color auto="1"/>
      </right>
      <top/>
      <bottom style="medium">
        <color indexed="64"/>
      </bottom>
      <diagonal/>
    </border>
    <border>
      <left style="medium">
        <color indexed="64"/>
      </left>
      <right/>
      <top style="hair">
        <color indexed="55"/>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4" fontId="9" fillId="0" borderId="0" applyFont="0" applyFill="0" applyBorder="0" applyAlignment="0" applyProtection="0"/>
  </cellStyleXfs>
  <cellXfs count="649">
    <xf numFmtId="0" fontId="0" fillId="0" borderId="0" xfId="0"/>
    <xf numFmtId="0" fontId="3" fillId="2" borderId="0" xfId="0" applyFont="1" applyFill="1"/>
    <xf numFmtId="0" fontId="2" fillId="2" borderId="6" xfId="0" applyFont="1" applyFill="1" applyBorder="1" applyAlignment="1">
      <alignment vertical="center"/>
    </xf>
    <xf numFmtId="3" fontId="3" fillId="2" borderId="6" xfId="0" applyNumberFormat="1" applyFont="1" applyFill="1" applyBorder="1" applyAlignment="1">
      <alignment horizontal="right" vertical="center"/>
    </xf>
    <xf numFmtId="0" fontId="3" fillId="2" borderId="6" xfId="0" applyFont="1" applyFill="1" applyBorder="1" applyAlignment="1">
      <alignment vertical="center"/>
    </xf>
    <xf numFmtId="3" fontId="3" fillId="2" borderId="0" xfId="0" applyNumberFormat="1" applyFont="1" applyFill="1"/>
    <xf numFmtId="0" fontId="3" fillId="2" borderId="0" xfId="0" applyFont="1" applyFill="1" applyBorder="1"/>
    <xf numFmtId="0" fontId="3" fillId="2" borderId="0" xfId="0" applyFont="1" applyFill="1" applyAlignment="1"/>
    <xf numFmtId="0" fontId="3" fillId="2" borderId="6" xfId="0" applyFont="1" applyFill="1" applyBorder="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xf>
    <xf numFmtId="0" fontId="3" fillId="2" borderId="16" xfId="0" quotePrefix="1" applyFont="1" applyFill="1" applyBorder="1" applyAlignment="1">
      <alignment horizontal="left" vertical="center" wrapText="1"/>
    </xf>
    <xf numFmtId="0" fontId="3" fillId="2" borderId="5" xfId="0" quotePrefix="1" applyFont="1" applyFill="1" applyBorder="1" applyAlignment="1">
      <alignment horizontal="left" vertical="center" wrapText="1"/>
    </xf>
    <xf numFmtId="0" fontId="3" fillId="2" borderId="0" xfId="0" quotePrefix="1" applyFont="1" applyFill="1"/>
    <xf numFmtId="0" fontId="3" fillId="2" borderId="19" xfId="0" quotePrefix="1" applyFont="1" applyFill="1" applyBorder="1" applyAlignment="1">
      <alignment horizontal="left" vertical="center" wrapText="1"/>
    </xf>
    <xf numFmtId="0" fontId="3" fillId="2" borderId="20" xfId="0" quotePrefix="1" applyFont="1" applyFill="1" applyBorder="1" applyAlignment="1">
      <alignment horizontal="left" vertical="center" wrapText="1"/>
    </xf>
    <xf numFmtId="0" fontId="3" fillId="2" borderId="0" xfId="0" quotePrefix="1" applyFont="1" applyFill="1" applyBorder="1" applyAlignment="1">
      <alignment horizontal="left" vertical="center" wrapText="1"/>
    </xf>
    <xf numFmtId="0" fontId="4" fillId="2" borderId="0" xfId="0" applyFont="1" applyFill="1"/>
    <xf numFmtId="0" fontId="3" fillId="2" borderId="1" xfId="0" applyFont="1" applyFill="1" applyBorder="1"/>
    <xf numFmtId="3" fontId="3" fillId="2" borderId="23" xfId="0" applyNumberFormat="1" applyFont="1" applyFill="1" applyBorder="1" applyAlignment="1">
      <alignment horizontal="right" vertical="center"/>
    </xf>
    <xf numFmtId="3" fontId="3" fillId="2" borderId="9" xfId="0" applyNumberFormat="1" applyFont="1" applyFill="1" applyBorder="1" applyAlignment="1">
      <alignment horizontal="right" vertical="center"/>
    </xf>
    <xf numFmtId="0" fontId="2" fillId="2" borderId="23" xfId="0" applyFont="1" applyFill="1" applyBorder="1" applyAlignment="1">
      <alignment horizontal="center" vertical="center"/>
    </xf>
    <xf numFmtId="164" fontId="3" fillId="2" borderId="23" xfId="0" applyNumberFormat="1" applyFont="1" applyFill="1" applyBorder="1" applyAlignment="1">
      <alignment horizontal="center" vertical="center"/>
    </xf>
    <xf numFmtId="165" fontId="3" fillId="2" borderId="6"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wrapText="1"/>
    </xf>
    <xf numFmtId="3" fontId="2" fillId="2" borderId="6" xfId="0" applyNumberFormat="1" applyFont="1" applyFill="1" applyBorder="1" applyAlignment="1">
      <alignment horizontal="right" vertical="center" wrapText="1"/>
    </xf>
    <xf numFmtId="3" fontId="3" fillId="2" borderId="6" xfId="0" applyNumberFormat="1" applyFont="1" applyFill="1" applyBorder="1" applyAlignment="1">
      <alignment horizontal="right" vertical="center" wrapText="1"/>
    </xf>
    <xf numFmtId="0" fontId="3" fillId="2" borderId="6" xfId="0" applyFont="1" applyFill="1" applyBorder="1" applyAlignment="1">
      <alignment horizontal="left" vertical="center" wrapText="1"/>
    </xf>
    <xf numFmtId="0" fontId="3" fillId="2" borderId="27" xfId="0" applyFont="1" applyFill="1" applyBorder="1"/>
    <xf numFmtId="0" fontId="2" fillId="2" borderId="0" xfId="0" applyFont="1" applyFill="1" applyBorder="1" applyAlignment="1">
      <alignment horizontal="left" vertical="center"/>
    </xf>
    <xf numFmtId="164" fontId="3" fillId="2" borderId="6"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2" fillId="2" borderId="0" xfId="0" applyFont="1" applyFill="1"/>
    <xf numFmtId="0" fontId="3" fillId="2" borderId="18" xfId="0" applyFont="1" applyFill="1" applyBorder="1"/>
    <xf numFmtId="0" fontId="3" fillId="2" borderId="18" xfId="0" applyFont="1" applyFill="1" applyBorder="1" applyAlignment="1">
      <alignment vertical="center"/>
    </xf>
    <xf numFmtId="167" fontId="3" fillId="2" borderId="31" xfId="1" applyNumberFormat="1" applyFont="1" applyFill="1" applyBorder="1"/>
    <xf numFmtId="167" fontId="3" fillId="2" borderId="18" xfId="1" applyNumberFormat="1" applyFont="1" applyFill="1" applyBorder="1" applyAlignment="1">
      <alignment horizontal="center" vertical="top" wrapText="1"/>
    </xf>
    <xf numFmtId="167" fontId="3" fillId="2" borderId="32" xfId="1" applyNumberFormat="1" applyFont="1" applyFill="1" applyBorder="1"/>
    <xf numFmtId="167" fontId="3" fillId="2" borderId="18" xfId="1" applyNumberFormat="1" applyFont="1" applyFill="1" applyBorder="1"/>
    <xf numFmtId="0" fontId="2" fillId="2" borderId="18" xfId="0" applyFont="1" applyFill="1" applyBorder="1" applyAlignment="1">
      <alignment vertical="center"/>
    </xf>
    <xf numFmtId="167" fontId="3" fillId="2" borderId="33" xfId="1" applyNumberFormat="1" applyFont="1" applyFill="1" applyBorder="1"/>
    <xf numFmtId="167" fontId="3" fillId="2" borderId="34" xfId="1" applyNumberFormat="1" applyFont="1" applyFill="1" applyBorder="1"/>
    <xf numFmtId="167" fontId="3" fillId="2" borderId="35" xfId="1" applyNumberFormat="1" applyFont="1" applyFill="1" applyBorder="1"/>
    <xf numFmtId="0" fontId="3" fillId="2" borderId="0" xfId="0" applyFont="1" applyFill="1" applyAlignment="1">
      <alignment horizontal="centerContinuous"/>
    </xf>
    <xf numFmtId="0" fontId="3" fillId="2" borderId="16" xfId="0" applyFont="1" applyFill="1" applyBorder="1" applyAlignment="1">
      <alignment horizontal="center"/>
    </xf>
    <xf numFmtId="0" fontId="3" fillId="2" borderId="26"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2" fillId="2" borderId="16" xfId="0" applyFont="1" applyFill="1" applyBorder="1"/>
    <xf numFmtId="3" fontId="2" fillId="2" borderId="26" xfId="0" applyNumberFormat="1" applyFont="1" applyFill="1" applyBorder="1" applyAlignment="1">
      <alignment horizontal="right"/>
    </xf>
    <xf numFmtId="164" fontId="2" fillId="2" borderId="36" xfId="0" applyNumberFormat="1" applyFont="1" applyFill="1" applyBorder="1" applyAlignment="1">
      <alignment horizontal="center"/>
    </xf>
    <xf numFmtId="0" fontId="2" fillId="2" borderId="18" xfId="0" applyFont="1" applyFill="1" applyBorder="1"/>
    <xf numFmtId="3" fontId="2" fillId="2" borderId="19" xfId="0" applyNumberFormat="1" applyFont="1" applyFill="1" applyBorder="1" applyAlignment="1">
      <alignment horizontal="right"/>
    </xf>
    <xf numFmtId="3" fontId="3" fillId="2" borderId="19" xfId="0" applyNumberFormat="1" applyFont="1" applyFill="1" applyBorder="1" applyAlignment="1">
      <alignment horizontal="right"/>
    </xf>
    <xf numFmtId="164" fontId="3" fillId="2" borderId="36" xfId="0" applyNumberFormat="1" applyFont="1" applyFill="1" applyBorder="1" applyAlignment="1">
      <alignment horizontal="center"/>
    </xf>
    <xf numFmtId="0" fontId="3" fillId="2" borderId="5" xfId="0" applyFont="1" applyFill="1" applyBorder="1"/>
    <xf numFmtId="3" fontId="3" fillId="2" borderId="20" xfId="0" applyNumberFormat="1" applyFont="1" applyFill="1" applyBorder="1" applyAlignment="1">
      <alignment horizontal="right"/>
    </xf>
    <xf numFmtId="164" fontId="3" fillId="2" borderId="37" xfId="0" applyNumberFormat="1" applyFont="1" applyFill="1" applyBorder="1" applyAlignment="1">
      <alignment horizontal="center"/>
    </xf>
    <xf numFmtId="3" fontId="3" fillId="2" borderId="0" xfId="0" applyNumberFormat="1" applyFont="1" applyFill="1" applyBorder="1"/>
    <xf numFmtId="0" fontId="2" fillId="2" borderId="0" xfId="0" applyFont="1" applyFill="1" applyAlignment="1">
      <alignment horizontal="centerContinuous"/>
    </xf>
    <xf numFmtId="0" fontId="3" fillId="2" borderId="39" xfId="0" applyFont="1" applyFill="1" applyBorder="1"/>
    <xf numFmtId="0" fontId="3" fillId="2" borderId="40" xfId="0" applyFont="1" applyFill="1" applyBorder="1"/>
    <xf numFmtId="0" fontId="3" fillId="2" borderId="41" xfId="0" applyFont="1" applyFill="1" applyBorder="1" applyAlignment="1">
      <alignment horizontal="centerContinuous"/>
    </xf>
    <xf numFmtId="0" fontId="3" fillId="2" borderId="42" xfId="0" applyFont="1" applyFill="1" applyBorder="1" applyAlignment="1">
      <alignment horizontal="centerContinuous"/>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43" xfId="0" applyFont="1" applyFill="1" applyBorder="1" applyAlignment="1">
      <alignment horizontal="center" wrapText="1"/>
    </xf>
    <xf numFmtId="0" fontId="2" fillId="2" borderId="44" xfId="0" applyFont="1" applyFill="1" applyBorder="1"/>
    <xf numFmtId="0" fontId="2" fillId="2" borderId="8" xfId="0" applyFont="1" applyFill="1" applyBorder="1"/>
    <xf numFmtId="3" fontId="2" fillId="2" borderId="44" xfId="0" applyNumberFormat="1" applyFont="1" applyFill="1" applyBorder="1" applyAlignment="1">
      <alignment horizontal="right"/>
    </xf>
    <xf numFmtId="166" fontId="2" fillId="2" borderId="2" xfId="0" applyNumberFormat="1" applyFont="1" applyFill="1" applyBorder="1" applyAlignment="1">
      <alignment horizontal="right"/>
    </xf>
    <xf numFmtId="3" fontId="3" fillId="2" borderId="45" xfId="0" applyNumberFormat="1" applyFont="1" applyFill="1" applyBorder="1" applyAlignment="1">
      <alignment horizontal="right"/>
    </xf>
    <xf numFmtId="166" fontId="3" fillId="2" borderId="46" xfId="0" applyNumberFormat="1" applyFont="1" applyFill="1" applyBorder="1" applyAlignment="1">
      <alignment horizontal="right"/>
    </xf>
    <xf numFmtId="0" fontId="3" fillId="2" borderId="30" xfId="0" applyFont="1" applyFill="1" applyBorder="1"/>
    <xf numFmtId="0" fontId="3" fillId="2" borderId="23" xfId="0" applyFont="1" applyFill="1" applyBorder="1"/>
    <xf numFmtId="3" fontId="3" fillId="2" borderId="30" xfId="0" applyNumberFormat="1" applyFont="1" applyFill="1" applyBorder="1" applyAlignment="1">
      <alignment horizontal="right"/>
    </xf>
    <xf numFmtId="0" fontId="2" fillId="2" borderId="30" xfId="0" applyFont="1" applyFill="1" applyBorder="1"/>
    <xf numFmtId="3" fontId="2" fillId="2" borderId="45" xfId="0" applyNumberFormat="1" applyFont="1" applyFill="1" applyBorder="1" applyAlignment="1">
      <alignment horizontal="right"/>
    </xf>
    <xf numFmtId="166" fontId="2" fillId="2" borderId="46" xfId="0" applyNumberFormat="1" applyFont="1" applyFill="1" applyBorder="1" applyAlignment="1">
      <alignment horizontal="right"/>
    </xf>
    <xf numFmtId="3" fontId="2" fillId="2" borderId="47" xfId="0" applyNumberFormat="1" applyFont="1" applyFill="1" applyBorder="1" applyAlignment="1">
      <alignment horizontal="right"/>
    </xf>
    <xf numFmtId="166" fontId="2" fillId="2" borderId="4" xfId="0" applyNumberFormat="1" applyFont="1" applyFill="1" applyBorder="1" applyAlignment="1">
      <alignment horizontal="right"/>
    </xf>
    <xf numFmtId="0" fontId="3" fillId="2" borderId="8" xfId="0" applyFont="1" applyFill="1" applyBorder="1" applyAlignment="1">
      <alignment vertical="center"/>
    </xf>
    <xf numFmtId="0" fontId="3" fillId="2" borderId="12" xfId="0" applyFont="1" applyFill="1" applyBorder="1" applyAlignment="1">
      <alignment vertical="center"/>
    </xf>
    <xf numFmtId="3" fontId="3" fillId="2" borderId="8" xfId="0" applyNumberFormat="1" applyFont="1" applyFill="1" applyBorder="1" applyAlignment="1">
      <alignment horizontal="right" vertical="center"/>
    </xf>
    <xf numFmtId="3" fontId="3" fillId="2" borderId="21" xfId="0" applyNumberFormat="1" applyFont="1" applyFill="1" applyBorder="1" applyAlignment="1">
      <alignment horizontal="right" vertical="center"/>
    </xf>
    <xf numFmtId="0" fontId="3" fillId="2" borderId="11" xfId="0" applyFont="1" applyFill="1" applyBorder="1" applyAlignment="1">
      <alignment vertical="center" wrapText="1"/>
    </xf>
    <xf numFmtId="0" fontId="3" fillId="2" borderId="23" xfId="0" applyFont="1" applyFill="1" applyBorder="1" applyAlignment="1">
      <alignment horizontal="right" vertical="center"/>
    </xf>
    <xf numFmtId="0" fontId="3" fillId="2" borderId="13" xfId="0" applyFont="1" applyFill="1" applyBorder="1" applyAlignment="1">
      <alignment vertical="center"/>
    </xf>
    <xf numFmtId="0" fontId="2" fillId="2" borderId="0" xfId="5" applyFont="1" applyFill="1" applyAlignment="1">
      <alignment horizontal="left" vertical="center"/>
    </xf>
    <xf numFmtId="0" fontId="3" fillId="2" borderId="0" xfId="5" applyFont="1" applyFill="1"/>
    <xf numFmtId="0" fontId="2" fillId="2" borderId="0" xfId="5" applyFont="1" applyFill="1" applyAlignment="1">
      <alignment vertical="center"/>
    </xf>
    <xf numFmtId="0" fontId="3" fillId="2" borderId="0" xfId="5" applyFont="1" applyFill="1" applyAlignment="1">
      <alignment horizontal="left" vertical="center"/>
    </xf>
    <xf numFmtId="0" fontId="2" fillId="2" borderId="6" xfId="5" applyFont="1" applyFill="1" applyBorder="1" applyAlignment="1">
      <alignment vertical="center"/>
    </xf>
    <xf numFmtId="0" fontId="2" fillId="2" borderId="6" xfId="5" applyFont="1" applyFill="1" applyBorder="1" applyAlignment="1">
      <alignment horizontal="center" vertical="center"/>
    </xf>
    <xf numFmtId="4" fontId="3" fillId="2" borderId="6" xfId="5" applyNumberFormat="1" applyFont="1" applyFill="1" applyBorder="1" applyAlignment="1">
      <alignment vertical="center"/>
    </xf>
    <xf numFmtId="0" fontId="3" fillId="2" borderId="6" xfId="5" applyFont="1" applyFill="1" applyBorder="1" applyAlignment="1">
      <alignment horizontal="left" vertical="center"/>
    </xf>
    <xf numFmtId="4" fontId="2" fillId="2" borderId="6" xfId="5" applyNumberFormat="1" applyFont="1" applyFill="1" applyBorder="1" applyAlignment="1">
      <alignment vertical="center"/>
    </xf>
    <xf numFmtId="3" fontId="3" fillId="2" borderId="6" xfId="5" applyNumberFormat="1" applyFont="1" applyFill="1" applyBorder="1" applyAlignment="1">
      <alignment vertical="center"/>
    </xf>
    <xf numFmtId="1" fontId="2" fillId="2" borderId="6" xfId="5" applyNumberFormat="1" applyFont="1" applyFill="1" applyBorder="1" applyAlignment="1">
      <alignment vertical="center"/>
    </xf>
    <xf numFmtId="3" fontId="2" fillId="2" borderId="6" xfId="5" applyNumberFormat="1" applyFont="1" applyFill="1" applyBorder="1" applyAlignment="1">
      <alignment vertical="center"/>
    </xf>
    <xf numFmtId="0" fontId="3" fillId="2" borderId="0" xfId="5" applyFont="1" applyFill="1" applyAlignment="1">
      <alignment vertical="center"/>
    </xf>
    <xf numFmtId="3" fontId="3" fillId="2" borderId="0" xfId="5" applyNumberFormat="1" applyFont="1" applyFill="1" applyAlignment="1">
      <alignment vertical="center"/>
    </xf>
    <xf numFmtId="170" fontId="3" fillId="2" borderId="0" xfId="6" applyNumberFormat="1" applyFont="1" applyFill="1" applyAlignment="1">
      <alignment vertical="center"/>
    </xf>
    <xf numFmtId="164" fontId="3" fillId="2" borderId="9"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21" xfId="0" applyNumberFormat="1" applyFont="1" applyFill="1" applyBorder="1" applyAlignment="1">
      <alignment horizontal="center" vertical="center"/>
    </xf>
    <xf numFmtId="0" fontId="2" fillId="2" borderId="21"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2" fillId="2" borderId="11" xfId="0" applyFont="1" applyFill="1" applyBorder="1" applyAlignment="1">
      <alignment vertical="center"/>
    </xf>
    <xf numFmtId="166" fontId="3" fillId="2" borderId="0" xfId="0" applyNumberFormat="1" applyFont="1" applyFill="1" applyBorder="1" applyAlignment="1"/>
    <xf numFmtId="166" fontId="3" fillId="2" borderId="0" xfId="0" applyNumberFormat="1" applyFont="1" applyFill="1" applyBorder="1"/>
    <xf numFmtId="0" fontId="2" fillId="2" borderId="0" xfId="0" applyFont="1" applyFill="1" applyAlignment="1">
      <alignment horizontal="left" vertical="center"/>
    </xf>
    <xf numFmtId="0" fontId="3" fillId="2" borderId="0" xfId="0" applyFont="1" applyFill="1" applyBorder="1" applyAlignment="1">
      <alignment horizontal="left" vertical="center"/>
    </xf>
    <xf numFmtId="0" fontId="2" fillId="2" borderId="6" xfId="0" applyFont="1" applyFill="1" applyBorder="1" applyAlignment="1">
      <alignment horizontal="center" vertical="center" wrapText="1"/>
    </xf>
    <xf numFmtId="0" fontId="2"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left" vertical="center"/>
    </xf>
    <xf numFmtId="0" fontId="3" fillId="2" borderId="29" xfId="0" applyFont="1" applyFill="1" applyBorder="1" applyAlignment="1">
      <alignment horizontal="center" vertical="center" wrapText="1"/>
    </xf>
    <xf numFmtId="4" fontId="2" fillId="2" borderId="0" xfId="0" applyNumberFormat="1" applyFont="1" applyFill="1" applyBorder="1" applyAlignment="1">
      <alignment vertical="center"/>
    </xf>
    <xf numFmtId="4" fontId="3" fillId="2" borderId="0" xfId="0" applyNumberFormat="1" applyFont="1" applyFill="1" applyBorder="1" applyAlignment="1">
      <alignment vertical="center"/>
    </xf>
    <xf numFmtId="2" fontId="3" fillId="2" borderId="0" xfId="0" applyNumberFormat="1" applyFont="1" applyFill="1" applyBorder="1" applyAlignment="1">
      <alignment horizontal="left" vertical="center"/>
    </xf>
    <xf numFmtId="0" fontId="3" fillId="2" borderId="50" xfId="0" applyFont="1" applyFill="1" applyBorder="1" applyAlignment="1">
      <alignment horizontal="left" vertical="center"/>
    </xf>
    <xf numFmtId="0" fontId="5" fillId="2" borderId="0" xfId="0" applyFont="1" applyFill="1" applyAlignment="1">
      <alignment horizontal="left" vertical="center" readingOrder="1"/>
    </xf>
    <xf numFmtId="0" fontId="3" fillId="2" borderId="0" xfId="0" applyFont="1" applyFill="1" applyAlignment="1">
      <alignment horizontal="left" readingOrder="1"/>
    </xf>
    <xf numFmtId="171" fontId="2" fillId="2" borderId="0" xfId="0" applyNumberFormat="1" applyFont="1" applyFill="1" applyBorder="1" applyAlignment="1">
      <alignment horizontal="right" vertical="center"/>
    </xf>
    <xf numFmtId="172" fontId="2" fillId="2" borderId="0" xfId="0" applyNumberFormat="1" applyFont="1" applyFill="1" applyBorder="1" applyAlignment="1">
      <alignment horizontal="right" vertical="center"/>
    </xf>
    <xf numFmtId="2" fontId="3" fillId="2" borderId="0" xfId="0" applyNumberFormat="1" applyFont="1" applyFill="1" applyBorder="1" applyAlignment="1">
      <alignment horizontal="center"/>
    </xf>
    <xf numFmtId="0" fontId="3" fillId="2" borderId="0" xfId="0" applyFont="1" applyFill="1" applyAlignment="1">
      <alignment horizontal="justify"/>
    </xf>
    <xf numFmtId="0" fontId="3" fillId="2" borderId="6" xfId="0" quotePrefix="1" applyNumberFormat="1" applyFont="1" applyFill="1" applyBorder="1" applyAlignment="1" applyProtection="1">
      <alignment horizontal="right" wrapText="1" indent="1"/>
    </xf>
    <xf numFmtId="0" fontId="3" fillId="2" borderId="6" xfId="0" applyNumberFormat="1" applyFont="1" applyFill="1" applyBorder="1" applyAlignment="1" applyProtection="1">
      <alignment horizontal="right" wrapText="1" indent="1"/>
    </xf>
    <xf numFmtId="0" fontId="2" fillId="2" borderId="6" xfId="0" applyNumberFormat="1" applyFont="1" applyFill="1" applyBorder="1" applyAlignment="1" applyProtection="1">
      <alignment horizontal="center" vertical="center" wrapText="1"/>
    </xf>
    <xf numFmtId="0" fontId="8" fillId="2" borderId="0" xfId="0" applyFont="1" applyFill="1" applyAlignment="1">
      <alignment horizontal="left"/>
    </xf>
    <xf numFmtId="0" fontId="8" fillId="2" borderId="6" xfId="0" applyFont="1" applyFill="1" applyBorder="1" applyAlignment="1">
      <alignment horizontal="center" vertical="center" wrapText="1"/>
    </xf>
    <xf numFmtId="0" fontId="3" fillId="2" borderId="0" xfId="0" applyFont="1" applyFill="1" applyAlignment="1"/>
    <xf numFmtId="173" fontId="3" fillId="2" borderId="6" xfId="1" applyNumberFormat="1" applyFont="1" applyFill="1" applyBorder="1" applyAlignment="1">
      <alignment horizontal="center"/>
    </xf>
    <xf numFmtId="173" fontId="3" fillId="2" borderId="6" xfId="1" applyNumberFormat="1" applyFont="1" applyFill="1" applyBorder="1" applyAlignment="1">
      <alignment horizontal="right"/>
    </xf>
    <xf numFmtId="0" fontId="8" fillId="2" borderId="0" xfId="0" applyFont="1" applyFill="1" applyAlignment="1">
      <alignment horizontal="left" vertical="center"/>
    </xf>
    <xf numFmtId="0" fontId="3" fillId="2" borderId="0" xfId="0" applyFont="1" applyFill="1" applyAlignment="1">
      <alignment horizontal="centerContinuous" vertical="center"/>
    </xf>
    <xf numFmtId="173" fontId="2" fillId="2" borderId="29" xfId="0" applyNumberFormat="1" applyFont="1" applyFill="1" applyBorder="1"/>
    <xf numFmtId="169" fontId="2" fillId="2" borderId="29" xfId="0" applyNumberFormat="1" applyFont="1" applyFill="1" applyBorder="1" applyAlignment="1">
      <alignment horizontal="center"/>
    </xf>
    <xf numFmtId="167" fontId="2" fillId="2" borderId="29" xfId="0" applyNumberFormat="1" applyFont="1" applyFill="1" applyBorder="1"/>
    <xf numFmtId="175" fontId="3" fillId="2" borderId="29" xfId="0" applyNumberFormat="1" applyFont="1" applyFill="1" applyBorder="1" applyAlignment="1">
      <alignment horizontal="left"/>
    </xf>
    <xf numFmtId="0" fontId="3" fillId="2" borderId="29" xfId="0" applyFont="1" applyFill="1" applyBorder="1" applyAlignment="1">
      <alignment horizontal="right"/>
    </xf>
    <xf numFmtId="0" fontId="3" fillId="2" borderId="29" xfId="0" quotePrefix="1" applyFont="1" applyFill="1" applyBorder="1"/>
    <xf numFmtId="173" fontId="3" fillId="2" borderId="29" xfId="0" applyNumberFormat="1" applyFont="1" applyFill="1" applyBorder="1"/>
    <xf numFmtId="169" fontId="3" fillId="2" borderId="29" xfId="0" applyNumberFormat="1" applyFont="1" applyFill="1" applyBorder="1" applyAlignment="1">
      <alignment horizontal="center"/>
    </xf>
    <xf numFmtId="14" fontId="3" fillId="2" borderId="29" xfId="0" applyNumberFormat="1" applyFont="1" applyFill="1" applyBorder="1"/>
    <xf numFmtId="0" fontId="3" fillId="2" borderId="29" xfId="0" applyFont="1" applyFill="1" applyBorder="1"/>
    <xf numFmtId="175" fontId="3" fillId="2" borderId="0" xfId="0" applyNumberFormat="1" applyFont="1" applyFill="1" applyBorder="1" applyAlignment="1">
      <alignment horizontal="left"/>
    </xf>
    <xf numFmtId="0" fontId="3" fillId="2" borderId="0" xfId="0" applyFont="1" applyFill="1" applyBorder="1" applyAlignment="1">
      <alignment horizontal="right"/>
    </xf>
    <xf numFmtId="0" fontId="3" fillId="2" borderId="0" xfId="0" quotePrefix="1" applyFont="1" applyFill="1" applyBorder="1"/>
    <xf numFmtId="173" fontId="3" fillId="2" borderId="0" xfId="0" applyNumberFormat="1" applyFont="1" applyFill="1" applyBorder="1"/>
    <xf numFmtId="169" fontId="3" fillId="2" borderId="0" xfId="0" applyNumberFormat="1" applyFont="1" applyFill="1" applyBorder="1" applyAlignment="1">
      <alignment horizontal="center"/>
    </xf>
    <xf numFmtId="14" fontId="3" fillId="2" borderId="0" xfId="0" applyNumberFormat="1" applyFont="1" applyFill="1" applyBorder="1"/>
    <xf numFmtId="175" fontId="3" fillId="2" borderId="25" xfId="0" applyNumberFormat="1" applyFont="1" applyFill="1" applyBorder="1" applyAlignment="1">
      <alignment horizontal="left"/>
    </xf>
    <xf numFmtId="0" fontId="3" fillId="2" borderId="25" xfId="0" applyFont="1" applyFill="1" applyBorder="1" applyAlignment="1">
      <alignment horizontal="right"/>
    </xf>
    <xf numFmtId="0" fontId="3" fillId="2" borderId="25" xfId="0" quotePrefix="1" applyFont="1" applyFill="1" applyBorder="1"/>
    <xf numFmtId="173" fontId="3" fillId="2" borderId="25" xfId="0" applyNumberFormat="1" applyFont="1" applyFill="1" applyBorder="1"/>
    <xf numFmtId="169" fontId="3" fillId="2" borderId="25" xfId="0" applyNumberFormat="1" applyFont="1" applyFill="1" applyBorder="1" applyAlignment="1">
      <alignment horizontal="center"/>
    </xf>
    <xf numFmtId="14" fontId="3" fillId="2" borderId="25" xfId="0" applyNumberFormat="1" applyFont="1" applyFill="1" applyBorder="1"/>
    <xf numFmtId="0" fontId="3" fillId="2" borderId="25" xfId="0" applyFont="1" applyFill="1" applyBorder="1"/>
    <xf numFmtId="173" fontId="2" fillId="2" borderId="17" xfId="0" applyNumberFormat="1" applyFont="1" applyFill="1" applyBorder="1" applyAlignment="1">
      <alignment horizontal="left"/>
    </xf>
    <xf numFmtId="173" fontId="2" fillId="2" borderId="17" xfId="0" applyNumberFormat="1" applyFont="1" applyFill="1" applyBorder="1" applyAlignment="1">
      <alignment horizontal="right"/>
    </xf>
    <xf numFmtId="173" fontId="2" fillId="2" borderId="17" xfId="0" applyNumberFormat="1" applyFont="1" applyFill="1" applyBorder="1"/>
    <xf numFmtId="169" fontId="2" fillId="2" borderId="17" xfId="0" applyNumberFormat="1" applyFont="1" applyFill="1" applyBorder="1" applyAlignment="1">
      <alignment horizontal="center"/>
    </xf>
    <xf numFmtId="167" fontId="2" fillId="2" borderId="17" xfId="0" applyNumberFormat="1" applyFont="1" applyFill="1" applyBorder="1"/>
    <xf numFmtId="167" fontId="2" fillId="2" borderId="17" xfId="0" applyNumberFormat="1" applyFont="1" applyFill="1" applyBorder="1" applyAlignment="1"/>
    <xf numFmtId="167" fontId="3" fillId="2" borderId="0" xfId="0" applyNumberFormat="1" applyFont="1" applyFill="1" applyBorder="1"/>
    <xf numFmtId="167" fontId="3" fillId="2" borderId="25" xfId="0" applyNumberFormat="1" applyFont="1" applyFill="1" applyBorder="1"/>
    <xf numFmtId="166" fontId="3" fillId="2" borderId="0" xfId="0" applyNumberFormat="1" applyFont="1" applyFill="1"/>
    <xf numFmtId="173" fontId="2" fillId="2" borderId="17" xfId="0" applyNumberFormat="1" applyFont="1" applyFill="1" applyBorder="1" applyAlignment="1"/>
    <xf numFmtId="176" fontId="2" fillId="2" borderId="17" xfId="0" applyNumberFormat="1" applyFont="1" applyFill="1" applyBorder="1" applyAlignment="1"/>
    <xf numFmtId="166" fontId="2" fillId="2" borderId="17" xfId="0" applyNumberFormat="1" applyFont="1" applyFill="1" applyBorder="1" applyAlignment="1"/>
    <xf numFmtId="176" fontId="3" fillId="2" borderId="29" xfId="0" applyNumberFormat="1" applyFont="1" applyFill="1" applyBorder="1" applyAlignment="1"/>
    <xf numFmtId="166" fontId="3" fillId="2" borderId="29" xfId="1" applyNumberFormat="1" applyFont="1" applyFill="1" applyBorder="1" applyAlignment="1"/>
    <xf numFmtId="14" fontId="3" fillId="2" borderId="29" xfId="0" applyNumberFormat="1" applyFont="1" applyFill="1" applyBorder="1" applyAlignment="1"/>
    <xf numFmtId="166" fontId="3" fillId="2" borderId="29" xfId="0" applyNumberFormat="1" applyFont="1" applyFill="1" applyBorder="1" applyAlignment="1"/>
    <xf numFmtId="176" fontId="3" fillId="2" borderId="0" xfId="0" applyNumberFormat="1" applyFont="1" applyFill="1" applyBorder="1" applyAlignment="1"/>
    <xf numFmtId="173" fontId="2" fillId="2" borderId="29" xfId="0" applyNumberFormat="1" applyFont="1" applyFill="1" applyBorder="1" applyAlignment="1"/>
    <xf numFmtId="176" fontId="2" fillId="2" borderId="29" xfId="0" applyNumberFormat="1" applyFont="1" applyFill="1" applyBorder="1" applyAlignment="1"/>
    <xf numFmtId="166" fontId="2" fillId="2" borderId="29" xfId="0" applyNumberFormat="1" applyFont="1" applyFill="1" applyBorder="1" applyAlignment="1"/>
    <xf numFmtId="167" fontId="2" fillId="2" borderId="29" xfId="0" applyNumberFormat="1" applyFont="1" applyFill="1" applyBorder="1" applyAlignment="1"/>
    <xf numFmtId="0" fontId="5" fillId="0" borderId="0" xfId="0" applyFont="1" applyAlignment="1">
      <alignment horizontal="left" vertical="center"/>
    </xf>
    <xf numFmtId="0" fontId="12" fillId="0" borderId="0" xfId="0" applyFont="1"/>
    <xf numFmtId="10" fontId="4" fillId="0" borderId="50" xfId="8" applyNumberFormat="1" applyFont="1" applyBorder="1" applyAlignment="1">
      <alignment vertical="center"/>
    </xf>
    <xf numFmtId="164" fontId="2" fillId="2" borderId="17" xfId="0" applyNumberFormat="1" applyFont="1" applyFill="1" applyBorder="1" applyAlignment="1">
      <alignment horizontal="center" vertical="center" wrapText="1"/>
    </xf>
    <xf numFmtId="165" fontId="2" fillId="2" borderId="17" xfId="7" applyNumberFormat="1" applyFont="1" applyFill="1" applyBorder="1" applyAlignment="1">
      <alignment horizontal="center" vertical="center"/>
    </xf>
    <xf numFmtId="0" fontId="12" fillId="0" borderId="0" xfId="0" applyFont="1" applyAlignment="1">
      <alignment horizontal="justify"/>
    </xf>
    <xf numFmtId="0" fontId="3" fillId="2" borderId="0" xfId="0" applyFont="1" applyFill="1" applyBorder="1" applyAlignment="1">
      <alignment horizontal="right" vertical="center" wrapText="1"/>
    </xf>
    <xf numFmtId="4" fontId="3" fillId="2" borderId="0" xfId="0" applyNumberFormat="1" applyFont="1" applyFill="1" applyBorder="1" applyAlignment="1">
      <alignment horizontal="right" vertical="center" wrapText="1"/>
    </xf>
    <xf numFmtId="4" fontId="3" fillId="2" borderId="0" xfId="0" applyNumberFormat="1" applyFont="1" applyFill="1" applyBorder="1"/>
    <xf numFmtId="167" fontId="3" fillId="2" borderId="0" xfId="0" applyNumberFormat="1" applyFont="1" applyFill="1"/>
    <xf numFmtId="173" fontId="3" fillId="2" borderId="0" xfId="0" applyNumberFormat="1" applyFont="1" applyFill="1"/>
    <xf numFmtId="0" fontId="3" fillId="2" borderId="17" xfId="0" applyFont="1" applyFill="1" applyBorder="1"/>
    <xf numFmtId="0" fontId="2" fillId="2" borderId="17" xfId="0" applyFont="1" applyFill="1" applyBorder="1" applyAlignment="1">
      <alignment horizontal="right"/>
    </xf>
    <xf numFmtId="0" fontId="2" fillId="2" borderId="17" xfId="0" applyFont="1" applyFill="1" applyBorder="1"/>
    <xf numFmtId="0" fontId="3" fillId="2" borderId="10" xfId="0" applyFont="1" applyFill="1" applyBorder="1" applyAlignment="1">
      <alignment vertical="center"/>
    </xf>
    <xf numFmtId="0" fontId="3" fillId="2" borderId="11" xfId="0" applyFont="1" applyFill="1" applyBorder="1" applyAlignment="1">
      <alignment vertical="center"/>
    </xf>
    <xf numFmtId="0" fontId="15" fillId="2" borderId="0" xfId="0" applyFont="1" applyFill="1"/>
    <xf numFmtId="0" fontId="2" fillId="2" borderId="0" xfId="0" applyFont="1" applyFill="1" applyAlignment="1">
      <alignment horizontal="left" vertical="center"/>
    </xf>
    <xf numFmtId="0" fontId="2" fillId="2" borderId="6" xfId="0" applyFont="1" applyFill="1" applyBorder="1" applyAlignment="1">
      <alignment horizontal="center" vertical="center" wrapText="1"/>
    </xf>
    <xf numFmtId="0" fontId="2" fillId="2" borderId="0" xfId="0" applyFont="1" applyFill="1" applyAlignment="1">
      <alignment horizontal="left"/>
    </xf>
    <xf numFmtId="0" fontId="2" fillId="2" borderId="6" xfId="0" applyFont="1" applyFill="1" applyBorder="1" applyAlignment="1">
      <alignment horizontal="center" vertical="center"/>
    </xf>
    <xf numFmtId="0" fontId="3" fillId="2" borderId="0" xfId="0" applyFont="1" applyFill="1" applyAlignment="1">
      <alignment wrapText="1"/>
    </xf>
    <xf numFmtId="0" fontId="2" fillId="2" borderId="2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 fillId="2" borderId="0" xfId="0" applyFont="1" applyFill="1" applyAlignment="1">
      <alignment horizontal="left" vertical="center"/>
    </xf>
    <xf numFmtId="0" fontId="3" fillId="2" borderId="14" xfId="0" applyFont="1" applyFill="1" applyBorder="1" applyAlignment="1">
      <alignment horizontal="lef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64" fontId="2" fillId="2" borderId="14" xfId="0" applyNumberFormat="1"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8" xfId="0" quotePrefix="1" applyFont="1" applyFill="1" applyBorder="1" applyAlignment="1">
      <alignment horizontal="left" vertical="center" wrapText="1"/>
    </xf>
    <xf numFmtId="164" fontId="2" fillId="2" borderId="9" xfId="0" applyNumberFormat="1" applyFont="1" applyFill="1" applyBorder="1" applyAlignment="1">
      <alignment horizontal="center" vertical="center"/>
    </xf>
    <xf numFmtId="0" fontId="16" fillId="2" borderId="0" xfId="0" applyFont="1" applyFill="1" applyAlignment="1">
      <alignment vertical="center"/>
    </xf>
    <xf numFmtId="0" fontId="3" fillId="2" borderId="15" xfId="0" applyFont="1" applyFill="1" applyBorder="1" applyAlignment="1">
      <alignment vertical="center" wrapText="1"/>
    </xf>
    <xf numFmtId="0" fontId="3" fillId="2" borderId="14" xfId="0" applyFont="1" applyFill="1" applyBorder="1" applyAlignment="1">
      <alignment vertical="center"/>
    </xf>
    <xf numFmtId="0" fontId="3" fillId="2" borderId="24" xfId="0" applyFont="1" applyFill="1" applyBorder="1" applyAlignment="1">
      <alignment vertical="center"/>
    </xf>
    <xf numFmtId="0" fontId="3" fillId="2" borderId="28" xfId="0" applyFont="1" applyFill="1" applyBorder="1" applyAlignment="1">
      <alignment vertical="center"/>
    </xf>
    <xf numFmtId="165" fontId="3" fillId="2" borderId="18" xfId="0" applyNumberFormat="1" applyFont="1" applyFill="1" applyBorder="1" applyAlignment="1">
      <alignment horizontal="center" vertical="center"/>
    </xf>
    <xf numFmtId="0" fontId="3" fillId="2" borderId="27" xfId="0" applyFont="1" applyFill="1" applyBorder="1" applyAlignment="1">
      <alignment vertical="center"/>
    </xf>
    <xf numFmtId="0" fontId="3" fillId="2" borderId="19" xfId="0" applyFont="1" applyFill="1" applyBorder="1" applyAlignment="1">
      <alignment vertical="center" wrapText="1"/>
    </xf>
    <xf numFmtId="0" fontId="16" fillId="2" borderId="0" xfId="0" applyFont="1" applyFill="1"/>
    <xf numFmtId="165" fontId="3" fillId="2" borderId="6"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0" fontId="15" fillId="2" borderId="0" xfId="0" applyFont="1" applyFill="1" applyAlignment="1">
      <alignment horizontal="left" vertical="center"/>
    </xf>
    <xf numFmtId="0" fontId="2" fillId="2" borderId="6" xfId="0" applyFont="1" applyFill="1" applyBorder="1" applyAlignment="1">
      <alignment vertical="center" wrapText="1"/>
    </xf>
    <xf numFmtId="3" fontId="15" fillId="2" borderId="0" xfId="0" applyNumberFormat="1" applyFont="1" applyFill="1"/>
    <xf numFmtId="0" fontId="15" fillId="2" borderId="0" xfId="0" applyFont="1" applyFill="1" applyAlignment="1">
      <alignment horizontal="center"/>
    </xf>
    <xf numFmtId="0" fontId="16" fillId="2" borderId="0" xfId="0" applyFont="1" applyFill="1" applyAlignment="1">
      <alignment horizontal="center" vertical="center"/>
    </xf>
    <xf numFmtId="0" fontId="15" fillId="2" borderId="0" xfId="0" applyFont="1" applyFill="1" applyAlignment="1">
      <alignment vertical="center" wrapText="1"/>
    </xf>
    <xf numFmtId="164" fontId="2" fillId="2" borderId="6" xfId="0" applyNumberFormat="1" applyFont="1" applyFill="1" applyBorder="1" applyAlignment="1">
      <alignment horizontal="center" vertical="center" wrapText="1"/>
    </xf>
    <xf numFmtId="0" fontId="15" fillId="2" borderId="13" xfId="0" applyFont="1" applyFill="1" applyBorder="1" applyAlignment="1">
      <alignment vertical="center"/>
    </xf>
    <xf numFmtId="0" fontId="15" fillId="2" borderId="11" xfId="0" applyFont="1" applyFill="1" applyBorder="1" applyAlignment="1">
      <alignment vertical="center"/>
    </xf>
    <xf numFmtId="3" fontId="3" fillId="2" borderId="9" xfId="0" applyNumberFormat="1" applyFont="1" applyFill="1" applyBorder="1" applyAlignment="1">
      <alignment horizontal="center" vertical="center"/>
    </xf>
    <xf numFmtId="0" fontId="15" fillId="2" borderId="11" xfId="0" applyFont="1" applyFill="1" applyBorder="1" applyAlignment="1">
      <alignment horizontal="left" vertical="center" indent="1"/>
    </xf>
    <xf numFmtId="3" fontId="2" fillId="2" borderId="9" xfId="0" applyNumberFormat="1" applyFont="1" applyFill="1" applyBorder="1" applyAlignment="1">
      <alignment horizontal="center" vertical="center"/>
    </xf>
    <xf numFmtId="0" fontId="19" fillId="2" borderId="0" xfId="0" applyFont="1" applyFill="1" applyAlignment="1">
      <alignment vertical="center"/>
    </xf>
    <xf numFmtId="4" fontId="2" fillId="2" borderId="6" xfId="0" applyNumberFormat="1" applyFont="1" applyFill="1" applyBorder="1" applyAlignment="1">
      <alignment horizontal="center" vertical="center"/>
    </xf>
    <xf numFmtId="4" fontId="3" fillId="2" borderId="6" xfId="0" applyNumberFormat="1" applyFont="1" applyFill="1" applyBorder="1" applyAlignment="1">
      <alignment vertical="center"/>
    </xf>
    <xf numFmtId="4" fontId="3" fillId="2" borderId="6" xfId="0" applyNumberFormat="1" applyFont="1" applyFill="1" applyBorder="1" applyAlignment="1">
      <alignment horizontal="right" vertical="center"/>
    </xf>
    <xf numFmtId="4" fontId="2" fillId="2" borderId="6" xfId="0" applyNumberFormat="1" applyFont="1" applyFill="1" applyBorder="1" applyAlignment="1">
      <alignment vertical="center"/>
    </xf>
    <xf numFmtId="0" fontId="2" fillId="2" borderId="14" xfId="0" applyFont="1" applyFill="1" applyBorder="1" applyAlignment="1">
      <alignment vertical="center"/>
    </xf>
    <xf numFmtId="166" fontId="2" fillId="2" borderId="17" xfId="9" applyNumberFormat="1" applyFont="1" applyFill="1" applyBorder="1" applyAlignment="1">
      <alignment vertical="center"/>
    </xf>
    <xf numFmtId="166" fontId="2" fillId="2" borderId="15" xfId="9" applyNumberFormat="1" applyFont="1" applyFill="1" applyBorder="1" applyAlignment="1">
      <alignment vertical="center"/>
    </xf>
    <xf numFmtId="0" fontId="2" fillId="2" borderId="17" xfId="0" quotePrefix="1" applyFont="1" applyFill="1" applyBorder="1" applyAlignment="1">
      <alignment horizontal="center" vertical="center"/>
    </xf>
    <xf numFmtId="0" fontId="2" fillId="2" borderId="15" xfId="0" quotePrefix="1" applyFont="1" applyFill="1" applyBorder="1" applyAlignment="1">
      <alignment horizontal="center" vertical="center"/>
    </xf>
    <xf numFmtId="166" fontId="3" fillId="2" borderId="0" xfId="9" applyNumberFormat="1" applyFont="1" applyFill="1" applyBorder="1" applyAlignment="1">
      <alignment horizontal="right" vertical="center"/>
    </xf>
    <xf numFmtId="166" fontId="3" fillId="2" borderId="0" xfId="9" applyNumberFormat="1" applyFont="1" applyFill="1" applyBorder="1" applyAlignment="1">
      <alignment vertical="center"/>
    </xf>
    <xf numFmtId="166" fontId="3" fillId="2" borderId="19" xfId="9" applyNumberFormat="1" applyFont="1" applyFill="1" applyBorder="1" applyAlignment="1">
      <alignment vertical="center"/>
    </xf>
    <xf numFmtId="169" fontId="3" fillId="2" borderId="0" xfId="9" applyNumberFormat="1" applyFont="1" applyFill="1" applyBorder="1" applyAlignment="1">
      <alignment vertical="center"/>
    </xf>
    <xf numFmtId="169" fontId="3" fillId="2" borderId="19" xfId="9" applyNumberFormat="1" applyFont="1" applyFill="1" applyBorder="1" applyAlignment="1">
      <alignment vertical="center"/>
    </xf>
    <xf numFmtId="169" fontId="3" fillId="2" borderId="0" xfId="9" applyNumberFormat="1" applyFont="1" applyFill="1" applyBorder="1" applyAlignment="1">
      <alignment horizontal="right" vertical="center"/>
    </xf>
    <xf numFmtId="166" fontId="3" fillId="2" borderId="29" xfId="9" applyNumberFormat="1" applyFont="1" applyFill="1" applyBorder="1" applyAlignment="1">
      <alignment horizontal="right" vertical="center"/>
    </xf>
    <xf numFmtId="166" fontId="3" fillId="2" borderId="29" xfId="9" applyNumberFormat="1" applyFont="1" applyFill="1" applyBorder="1" applyAlignment="1">
      <alignment vertical="center"/>
    </xf>
    <xf numFmtId="166" fontId="3" fillId="2" borderId="20" xfId="9" applyNumberFormat="1" applyFont="1" applyFill="1" applyBorder="1" applyAlignment="1">
      <alignment vertical="center"/>
    </xf>
    <xf numFmtId="0" fontId="2" fillId="2" borderId="25" xfId="0" quotePrefix="1" applyFont="1" applyFill="1" applyBorder="1" applyAlignment="1">
      <alignment horizontal="center" vertical="center"/>
    </xf>
    <xf numFmtId="0" fontId="2" fillId="2" borderId="25" xfId="0" applyFont="1" applyFill="1" applyBorder="1" applyAlignment="1">
      <alignment horizontal="center" vertical="center"/>
    </xf>
    <xf numFmtId="17" fontId="2" fillId="2" borderId="25" xfId="0" quotePrefix="1" applyNumberFormat="1" applyFont="1" applyFill="1" applyBorder="1" applyAlignment="1">
      <alignment horizontal="center" vertical="center"/>
    </xf>
    <xf numFmtId="0" fontId="2" fillId="2" borderId="26" xfId="0" applyFont="1" applyFill="1" applyBorder="1" applyAlignment="1">
      <alignment horizontal="center" vertical="center"/>
    </xf>
    <xf numFmtId="169" fontId="3" fillId="2" borderId="29" xfId="9" applyNumberFormat="1" applyFont="1" applyFill="1" applyBorder="1" applyAlignment="1">
      <alignment horizontal="right" vertical="center"/>
    </xf>
    <xf numFmtId="169" fontId="3" fillId="2" borderId="29" xfId="9" applyNumberFormat="1" applyFont="1" applyFill="1" applyBorder="1" applyAlignment="1">
      <alignment vertical="center"/>
    </xf>
    <xf numFmtId="169" fontId="3" fillId="2" borderId="20" xfId="9" applyNumberFormat="1" applyFont="1" applyFill="1" applyBorder="1" applyAlignment="1">
      <alignment vertical="center"/>
    </xf>
    <xf numFmtId="169" fontId="2" fillId="2" borderId="17" xfId="9" applyNumberFormat="1" applyFont="1" applyFill="1" applyBorder="1" applyAlignment="1">
      <alignment vertical="center"/>
    </xf>
    <xf numFmtId="169" fontId="2" fillId="2" borderId="15" xfId="9" applyNumberFormat="1" applyFont="1" applyFill="1" applyBorder="1" applyAlignment="1">
      <alignment vertical="center"/>
    </xf>
    <xf numFmtId="166" fontId="3" fillId="2" borderId="0" xfId="0" applyNumberFormat="1" applyFont="1" applyFill="1" applyBorder="1" applyAlignment="1">
      <alignment vertical="center"/>
    </xf>
    <xf numFmtId="166" fontId="3" fillId="2" borderId="19" xfId="0" applyNumberFormat="1" applyFont="1" applyFill="1" applyBorder="1" applyAlignment="1">
      <alignment vertical="center"/>
    </xf>
    <xf numFmtId="0" fontId="2" fillId="2" borderId="26" xfId="0" quotePrefix="1" applyFont="1" applyFill="1" applyBorder="1" applyAlignment="1">
      <alignment horizontal="center" vertical="center"/>
    </xf>
    <xf numFmtId="175" fontId="3" fillId="2" borderId="26" xfId="0" applyNumberFormat="1" applyFont="1" applyFill="1" applyBorder="1" applyAlignment="1">
      <alignment horizontal="left"/>
    </xf>
    <xf numFmtId="175" fontId="3" fillId="2" borderId="19" xfId="0" applyNumberFormat="1" applyFont="1" applyFill="1" applyBorder="1" applyAlignment="1">
      <alignment horizontal="left"/>
    </xf>
    <xf numFmtId="167" fontId="2" fillId="2" borderId="14" xfId="0" applyNumberFormat="1" applyFont="1" applyFill="1" applyBorder="1" applyAlignment="1"/>
    <xf numFmtId="173" fontId="2" fillId="2" borderId="15" xfId="0" applyNumberFormat="1" applyFont="1" applyFill="1" applyBorder="1" applyAlignment="1">
      <alignment horizontal="left"/>
    </xf>
    <xf numFmtId="175" fontId="3" fillId="2" borderId="20" xfId="0" applyNumberFormat="1" applyFont="1" applyFill="1" applyBorder="1" applyAlignment="1">
      <alignment horizontal="left"/>
    </xf>
    <xf numFmtId="167" fontId="2" fillId="2" borderId="28" xfId="0" applyNumberFormat="1" applyFont="1" applyFill="1" applyBorder="1"/>
    <xf numFmtId="173" fontId="2" fillId="2" borderId="20" xfId="0" applyNumberFormat="1" applyFont="1" applyFill="1" applyBorder="1"/>
    <xf numFmtId="0" fontId="3" fillId="2" borderId="27" xfId="0" applyFont="1" applyFill="1" applyBorder="1" applyAlignment="1"/>
    <xf numFmtId="14" fontId="3" fillId="2" borderId="0" xfId="0" applyNumberFormat="1" applyFont="1" applyFill="1" applyBorder="1" applyAlignment="1"/>
    <xf numFmtId="166" fontId="3" fillId="2" borderId="0" xfId="1" applyNumberFormat="1" applyFont="1" applyFill="1" applyBorder="1" applyAlignment="1"/>
    <xf numFmtId="0" fontId="3" fillId="2" borderId="28" xfId="0" applyFont="1" applyFill="1" applyBorder="1" applyAlignment="1"/>
    <xf numFmtId="167" fontId="2" fillId="2" borderId="28" xfId="0" applyNumberFormat="1" applyFont="1" applyFill="1" applyBorder="1" applyAlignment="1"/>
    <xf numFmtId="173" fontId="2" fillId="2" borderId="20" xfId="0" applyNumberFormat="1" applyFont="1" applyFill="1" applyBorder="1" applyAlignment="1"/>
    <xf numFmtId="176" fontId="3" fillId="2" borderId="0" xfId="0" applyNumberFormat="1" applyFont="1" applyFill="1" applyBorder="1"/>
    <xf numFmtId="0" fontId="3" fillId="2" borderId="19" xfId="0" applyFont="1" applyFill="1" applyBorder="1"/>
    <xf numFmtId="43" fontId="3" fillId="2" borderId="19" xfId="0" applyNumberFormat="1" applyFont="1" applyFill="1" applyBorder="1" applyAlignment="1">
      <alignment horizontal="centerContinuous"/>
    </xf>
    <xf numFmtId="0" fontId="3" fillId="2" borderId="19" xfId="0" applyFont="1" applyFill="1" applyBorder="1" applyAlignment="1">
      <alignment horizontal="centerContinuous"/>
    </xf>
    <xf numFmtId="16" fontId="3" fillId="2" borderId="19" xfId="0" quotePrefix="1" applyNumberFormat="1" applyFont="1" applyFill="1" applyBorder="1" applyAlignment="1">
      <alignment horizontal="centerContinuous"/>
    </xf>
    <xf numFmtId="16" fontId="3" fillId="2" borderId="20" xfId="0" quotePrefix="1" applyNumberFormat="1" applyFont="1" applyFill="1" applyBorder="1" applyAlignment="1">
      <alignment horizontal="centerContinuous"/>
    </xf>
    <xf numFmtId="173" fontId="2" fillId="2" borderId="15" xfId="0" applyNumberFormat="1" applyFont="1" applyFill="1" applyBorder="1" applyAlignment="1"/>
    <xf numFmtId="2" fontId="2" fillId="2" borderId="28" xfId="0" applyNumberFormat="1" applyFont="1" applyFill="1" applyBorder="1" applyAlignment="1">
      <alignment horizontal="left" vertical="center"/>
    </xf>
    <xf numFmtId="4" fontId="2" fillId="2" borderId="29" xfId="0" applyNumberFormat="1" applyFont="1" applyFill="1" applyBorder="1" applyAlignment="1">
      <alignment vertical="center"/>
    </xf>
    <xf numFmtId="4" fontId="2" fillId="2" borderId="20" xfId="0" applyNumberFormat="1" applyFont="1" applyFill="1" applyBorder="1" applyAlignment="1">
      <alignment vertical="center"/>
    </xf>
    <xf numFmtId="0" fontId="3" fillId="2" borderId="27" xfId="0" applyFont="1" applyFill="1" applyBorder="1" applyAlignment="1">
      <alignment horizontal="left" vertical="center"/>
    </xf>
    <xf numFmtId="4" fontId="3" fillId="2" borderId="19" xfId="0" applyNumberFormat="1" applyFont="1" applyFill="1" applyBorder="1" applyAlignment="1">
      <alignment vertical="center"/>
    </xf>
    <xf numFmtId="4" fontId="3" fillId="2" borderId="17" xfId="0" applyNumberFormat="1" applyFont="1" applyFill="1" applyBorder="1" applyAlignment="1">
      <alignment vertical="center"/>
    </xf>
    <xf numFmtId="4" fontId="3" fillId="2" borderId="15" xfId="0" applyNumberFormat="1" applyFont="1" applyFill="1" applyBorder="1" applyAlignment="1">
      <alignment vertical="center"/>
    </xf>
    <xf numFmtId="4" fontId="3" fillId="2" borderId="17" xfId="0" quotePrefix="1" applyNumberFormat="1" applyFont="1" applyFill="1" applyBorder="1" applyAlignment="1">
      <alignment vertical="center"/>
    </xf>
    <xf numFmtId="0" fontId="10" fillId="2" borderId="27" xfId="0" applyFont="1" applyFill="1" applyBorder="1" applyAlignment="1">
      <alignment horizontal="right" vertical="center"/>
    </xf>
    <xf numFmtId="4" fontId="3" fillId="2" borderId="0" xfId="0" quotePrefix="1" applyNumberFormat="1" applyFont="1" applyFill="1" applyBorder="1" applyAlignment="1">
      <alignment vertical="center"/>
    </xf>
    <xf numFmtId="4" fontId="10" fillId="2" borderId="0" xfId="0" applyNumberFormat="1" applyFont="1" applyFill="1" applyBorder="1" applyAlignment="1">
      <alignment vertical="center"/>
    </xf>
    <xf numFmtId="4" fontId="10" fillId="2" borderId="19" xfId="0" applyNumberFormat="1" applyFont="1" applyFill="1" applyBorder="1" applyAlignment="1">
      <alignment vertical="center"/>
    </xf>
    <xf numFmtId="2" fontId="3" fillId="2" borderId="14" xfId="0" applyNumberFormat="1" applyFont="1" applyFill="1" applyBorder="1" applyAlignment="1">
      <alignment horizontal="left" vertical="center"/>
    </xf>
    <xf numFmtId="4" fontId="3" fillId="2" borderId="27" xfId="0" applyNumberFormat="1" applyFont="1" applyFill="1" applyBorder="1" applyAlignment="1">
      <alignment vertical="center"/>
    </xf>
    <xf numFmtId="2" fontId="2" fillId="2" borderId="14" xfId="0" applyNumberFormat="1" applyFont="1" applyFill="1" applyBorder="1" applyAlignment="1">
      <alignment horizontal="left" vertical="center"/>
    </xf>
    <xf numFmtId="4" fontId="2" fillId="2" borderId="17" xfId="0" applyNumberFormat="1" applyFont="1" applyFill="1" applyBorder="1" applyAlignment="1">
      <alignment vertical="center"/>
    </xf>
    <xf numFmtId="4" fontId="2" fillId="2" borderId="15" xfId="0" applyNumberFormat="1" applyFont="1" applyFill="1" applyBorder="1" applyAlignment="1">
      <alignment vertical="center"/>
    </xf>
    <xf numFmtId="0" fontId="10" fillId="2" borderId="14" xfId="0" applyFont="1" applyFill="1" applyBorder="1" applyAlignment="1">
      <alignment horizontal="right" vertical="center"/>
    </xf>
    <xf numFmtId="4" fontId="10" fillId="2" borderId="17" xfId="0" applyNumberFormat="1" applyFont="1" applyFill="1" applyBorder="1" applyAlignment="1">
      <alignment vertical="center"/>
    </xf>
    <xf numFmtId="4" fontId="3" fillId="2" borderId="14" xfId="0" applyNumberFormat="1" applyFont="1" applyFill="1" applyBorder="1" applyAlignment="1">
      <alignment vertical="center"/>
    </xf>
    <xf numFmtId="2" fontId="3" fillId="2" borderId="27" xfId="0" applyNumberFormat="1" applyFont="1" applyFill="1" applyBorder="1" applyAlignment="1">
      <alignment horizontal="left" vertical="center"/>
    </xf>
    <xf numFmtId="2" fontId="3" fillId="2" borderId="29" xfId="0" applyNumberFormat="1" applyFont="1" applyFill="1" applyBorder="1" applyAlignment="1">
      <alignment horizontal="center" vertical="center"/>
    </xf>
    <xf numFmtId="2" fontId="3" fillId="2" borderId="20" xfId="0" applyNumberFormat="1" applyFont="1" applyFill="1" applyBorder="1" applyAlignment="1">
      <alignment horizontal="center" vertical="center"/>
    </xf>
    <xf numFmtId="164" fontId="2" fillId="2" borderId="0" xfId="0" applyNumberFormat="1" applyFont="1" applyFill="1" applyBorder="1" applyAlignment="1">
      <alignment horizontal="center" vertical="center" wrapText="1"/>
    </xf>
    <xf numFmtId="164" fontId="2" fillId="2" borderId="19" xfId="0" applyNumberFormat="1" applyFont="1" applyFill="1" applyBorder="1" applyAlignment="1">
      <alignment horizontal="center" vertical="center" wrapText="1"/>
    </xf>
    <xf numFmtId="164" fontId="2" fillId="2" borderId="28" xfId="0" applyNumberFormat="1" applyFont="1" applyFill="1" applyBorder="1" applyAlignment="1">
      <alignment horizontal="center" vertical="center"/>
    </xf>
    <xf numFmtId="2" fontId="3" fillId="2" borderId="17" xfId="0" applyNumberFormat="1" applyFont="1" applyFill="1" applyBorder="1" applyAlignment="1">
      <alignment horizontal="center" vertical="center"/>
    </xf>
    <xf numFmtId="2" fontId="3" fillId="2" borderId="15" xfId="0" applyNumberFormat="1" applyFont="1" applyFill="1" applyBorder="1" applyAlignment="1">
      <alignment horizontal="center" vertical="center"/>
    </xf>
    <xf numFmtId="0" fontId="2" fillId="2" borderId="17" xfId="0" applyFont="1" applyFill="1" applyBorder="1" applyAlignment="1">
      <alignment horizontal="left" vertical="center"/>
    </xf>
    <xf numFmtId="0" fontId="2" fillId="2" borderId="17" xfId="0" applyFont="1" applyFill="1" applyBorder="1" applyAlignment="1">
      <alignment horizontal="right" vertical="center"/>
    </xf>
    <xf numFmtId="0" fontId="3" fillId="2" borderId="55" xfId="0" applyFont="1" applyFill="1" applyBorder="1" applyAlignment="1">
      <alignment horizontal="left" vertical="center"/>
    </xf>
    <xf numFmtId="10" fontId="4" fillId="0" borderId="55" xfId="8" applyNumberFormat="1" applyFont="1" applyBorder="1" applyAlignment="1">
      <alignment vertical="center"/>
    </xf>
    <xf numFmtId="0" fontId="3" fillId="2" borderId="56" xfId="0" applyFont="1" applyFill="1" applyBorder="1" applyAlignment="1">
      <alignment horizontal="left" vertical="center" wrapText="1"/>
    </xf>
    <xf numFmtId="10" fontId="4" fillId="0" borderId="56" xfId="8" applyNumberFormat="1" applyFont="1" applyBorder="1" applyAlignment="1">
      <alignment vertical="center"/>
    </xf>
    <xf numFmtId="0" fontId="2" fillId="2" borderId="14" xfId="0" applyFont="1" applyFill="1" applyBorder="1" applyAlignment="1">
      <alignment horizontal="right" vertical="center"/>
    </xf>
    <xf numFmtId="10" fontId="2" fillId="2" borderId="6" xfId="8" applyNumberFormat="1" applyFont="1" applyFill="1" applyBorder="1" applyAlignment="1">
      <alignment horizontal="center" vertical="center"/>
    </xf>
    <xf numFmtId="2" fontId="3" fillId="2" borderId="14"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2" fontId="3" fillId="2" borderId="27" xfId="0" applyNumberFormat="1" applyFont="1" applyFill="1" applyBorder="1" applyAlignment="1">
      <alignment horizontal="center" vertical="center" wrapText="1"/>
    </xf>
    <xf numFmtId="165" fontId="2" fillId="2" borderId="15" xfId="7" applyNumberFormat="1" applyFont="1" applyFill="1" applyBorder="1" applyAlignment="1">
      <alignment horizontal="center" vertical="center"/>
    </xf>
    <xf numFmtId="10" fontId="3" fillId="2" borderId="17" xfId="8" applyNumberFormat="1" applyFont="1" applyFill="1" applyBorder="1" applyAlignment="1">
      <alignment horizontal="center" vertical="center"/>
    </xf>
    <xf numFmtId="10" fontId="3" fillId="2" borderId="15" xfId="8" applyNumberFormat="1"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center" vertical="center"/>
    </xf>
    <xf numFmtId="10" fontId="2" fillId="2" borderId="29" xfId="8" applyNumberFormat="1" applyFont="1" applyFill="1" applyBorder="1" applyAlignment="1">
      <alignment horizontal="center" vertical="center"/>
    </xf>
    <xf numFmtId="10" fontId="2" fillId="2" borderId="20" xfId="8" applyNumberFormat="1" applyFont="1" applyFill="1" applyBorder="1" applyAlignment="1">
      <alignment horizontal="center" vertical="center"/>
    </xf>
    <xf numFmtId="10" fontId="3" fillId="2" borderId="17" xfId="0" applyNumberFormat="1" applyFont="1" applyFill="1" applyBorder="1" applyAlignment="1">
      <alignment vertical="center"/>
    </xf>
    <xf numFmtId="10" fontId="3" fillId="2" borderId="15" xfId="0" applyNumberFormat="1" applyFont="1" applyFill="1" applyBorder="1" applyAlignment="1">
      <alignment horizontal="right" vertical="center"/>
    </xf>
    <xf numFmtId="0" fontId="2" fillId="2" borderId="25" xfId="0" applyFont="1" applyFill="1" applyBorder="1" applyAlignment="1">
      <alignment horizontal="right" vertical="center"/>
    </xf>
    <xf numFmtId="0" fontId="2" fillId="2" borderId="26" xfId="0" applyFont="1" applyFill="1" applyBorder="1" applyAlignment="1">
      <alignment horizontal="right" vertical="center"/>
    </xf>
    <xf numFmtId="0" fontId="2" fillId="2" borderId="28" xfId="0" applyFont="1" applyFill="1" applyBorder="1" applyAlignment="1">
      <alignment vertical="center"/>
    </xf>
    <xf numFmtId="10" fontId="2" fillId="2" borderId="29" xfId="0" applyNumberFormat="1" applyFont="1" applyFill="1" applyBorder="1" applyAlignment="1">
      <alignment vertical="center"/>
    </xf>
    <xf numFmtId="10" fontId="2" fillId="2" borderId="20" xfId="0" applyNumberFormat="1" applyFont="1" applyFill="1" applyBorder="1" applyAlignment="1">
      <alignment vertical="center"/>
    </xf>
    <xf numFmtId="0" fontId="4" fillId="0" borderId="6" xfId="0" applyFont="1" applyBorder="1" applyAlignment="1">
      <alignment horizontal="left" vertical="center"/>
    </xf>
    <xf numFmtId="0" fontId="4" fillId="0" borderId="6" xfId="0" applyFont="1" applyBorder="1" applyAlignment="1">
      <alignment horizontal="center" vertical="center"/>
    </xf>
    <xf numFmtId="3" fontId="3" fillId="2" borderId="6"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6" xfId="2" applyNumberFormat="1" applyFont="1" applyFill="1" applyBorder="1" applyAlignment="1">
      <alignment horizontal="center" vertical="center"/>
    </xf>
    <xf numFmtId="172" fontId="2" fillId="2" borderId="6" xfId="0" applyNumberFormat="1" applyFont="1" applyFill="1" applyBorder="1" applyAlignment="1">
      <alignment horizontal="center" vertical="center" wrapText="1"/>
    </xf>
    <xf numFmtId="171" fontId="2" fillId="2" borderId="6"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xf>
    <xf numFmtId="3" fontId="2" fillId="2" borderId="6" xfId="0" quotePrefix="1" applyNumberFormat="1" applyFont="1" applyFill="1" applyBorder="1" applyAlignment="1">
      <alignment horizontal="center" vertical="center"/>
    </xf>
    <xf numFmtId="4" fontId="2" fillId="2" borderId="6" xfId="0" quotePrefix="1" applyNumberFormat="1" applyFont="1" applyFill="1" applyBorder="1" applyAlignment="1">
      <alignment horizontal="center" vertical="center"/>
    </xf>
    <xf numFmtId="4" fontId="3" fillId="2" borderId="6" xfId="0" applyNumberFormat="1" applyFont="1" applyFill="1" applyBorder="1"/>
    <xf numFmtId="0" fontId="2" fillId="2" borderId="6" xfId="0" applyFont="1" applyFill="1" applyBorder="1" applyAlignment="1">
      <alignment horizontal="right" vertical="center"/>
    </xf>
    <xf numFmtId="10" fontId="3" fillId="2" borderId="6" xfId="0" applyNumberFormat="1" applyFont="1" applyFill="1" applyBorder="1" applyAlignment="1">
      <alignment vertical="center"/>
    </xf>
    <xf numFmtId="10" fontId="2" fillId="2" borderId="6" xfId="0" applyNumberFormat="1" applyFont="1" applyFill="1" applyBorder="1" applyAlignment="1">
      <alignment vertical="center"/>
    </xf>
    <xf numFmtId="2" fontId="2" fillId="2" borderId="6" xfId="0" applyNumberFormat="1" applyFont="1" applyFill="1" applyBorder="1" applyAlignment="1">
      <alignment horizontal="right" vertical="center"/>
    </xf>
    <xf numFmtId="10" fontId="3" fillId="2" borderId="6" xfId="2" applyNumberFormat="1" applyFont="1" applyFill="1" applyBorder="1"/>
    <xf numFmtId="0" fontId="3" fillId="2" borderId="23" xfId="0" applyFont="1" applyFill="1" applyBorder="1" applyAlignment="1">
      <alignment vertical="center"/>
    </xf>
    <xf numFmtId="0" fontId="2" fillId="2" borderId="0" xfId="0" applyFont="1" applyFill="1" applyAlignment="1">
      <alignment horizontal="left" vertical="center"/>
    </xf>
    <xf numFmtId="0" fontId="2" fillId="2" borderId="6" xfId="0" applyFont="1" applyFill="1" applyBorder="1" applyAlignment="1">
      <alignment horizontal="center" vertical="center" wrapText="1"/>
    </xf>
    <xf numFmtId="0" fontId="2"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left" vertical="center"/>
    </xf>
    <xf numFmtId="0" fontId="3" fillId="2" borderId="0" xfId="0" applyFont="1" applyFill="1" applyAlignment="1">
      <alignment horizontal="justify" vertical="center"/>
    </xf>
    <xf numFmtId="0" fontId="3" fillId="2" borderId="0" xfId="0" applyFont="1" applyFill="1" applyAlignment="1"/>
    <xf numFmtId="0" fontId="4" fillId="2" borderId="0" xfId="0" applyFont="1" applyFill="1" applyAlignment="1">
      <alignment horizontal="centerContinuous"/>
    </xf>
    <xf numFmtId="0" fontId="3" fillId="2" borderId="5" xfId="0" applyFont="1" applyFill="1" applyBorder="1" applyAlignment="1">
      <alignment horizontal="center"/>
    </xf>
    <xf numFmtId="164" fontId="3" fillId="2" borderId="16" xfId="0" applyNumberFormat="1" applyFont="1" applyFill="1" applyBorder="1"/>
    <xf numFmtId="164" fontId="4" fillId="2" borderId="0" xfId="0" applyNumberFormat="1" applyFont="1" applyFill="1"/>
    <xf numFmtId="0" fontId="20" fillId="2" borderId="18" xfId="0" applyFont="1" applyFill="1" applyBorder="1"/>
    <xf numFmtId="166" fontId="3" fillId="2" borderId="18" xfId="0" applyNumberFormat="1" applyFont="1" applyFill="1" applyBorder="1" applyAlignment="1">
      <alignment horizontal="right"/>
    </xf>
    <xf numFmtId="0" fontId="4" fillId="2" borderId="18" xfId="0" applyFont="1" applyFill="1" applyBorder="1"/>
    <xf numFmtId="164" fontId="3" fillId="2" borderId="18" xfId="0" applyNumberFormat="1" applyFont="1" applyFill="1" applyBorder="1"/>
    <xf numFmtId="166" fontId="3" fillId="2" borderId="5" xfId="0" applyNumberFormat="1" applyFont="1" applyFill="1" applyBorder="1" applyAlignment="1">
      <alignment horizontal="right"/>
    </xf>
    <xf numFmtId="166" fontId="4" fillId="2" borderId="0" xfId="0" applyNumberFormat="1" applyFont="1" applyFill="1"/>
    <xf numFmtId="3" fontId="3" fillId="0" borderId="6" xfId="5" applyNumberFormat="1" applyFont="1" applyFill="1" applyBorder="1" applyAlignment="1">
      <alignment vertical="center"/>
    </xf>
    <xf numFmtId="0" fontId="3" fillId="2" borderId="24" xfId="0" applyFont="1" applyFill="1" applyBorder="1"/>
    <xf numFmtId="0" fontId="3" fillId="2" borderId="7" xfId="0" applyFont="1" applyFill="1" applyBorder="1"/>
    <xf numFmtId="0" fontId="2" fillId="2" borderId="30" xfId="0" applyFont="1" applyFill="1" applyBorder="1" applyAlignment="1">
      <alignment horizontal="centerContinuous"/>
    </xf>
    <xf numFmtId="0" fontId="3" fillId="2" borderId="0" xfId="0" applyFont="1" applyFill="1" applyBorder="1" applyAlignment="1">
      <alignment horizontal="centerContinuous"/>
    </xf>
    <xf numFmtId="0" fontId="3" fillId="2" borderId="13" xfId="0" applyFont="1" applyFill="1" applyBorder="1"/>
    <xf numFmtId="0" fontId="21" fillId="2" borderId="0" xfId="0" applyFont="1" applyFill="1" applyAlignment="1">
      <alignment horizontal="centerContinuous"/>
    </xf>
    <xf numFmtId="0" fontId="22" fillId="2" borderId="0" xfId="0" applyFont="1" applyFill="1" applyAlignment="1">
      <alignment horizontal="centerContinuous"/>
    </xf>
    <xf numFmtId="0" fontId="23" fillId="2" borderId="0" xfId="0" applyFont="1" applyFill="1" applyAlignment="1">
      <alignment horizontal="centerContinuous"/>
    </xf>
    <xf numFmtId="0" fontId="23" fillId="2" borderId="0" xfId="0" applyFont="1" applyFill="1"/>
    <xf numFmtId="0" fontId="21" fillId="2" borderId="6" xfId="0" applyFont="1" applyFill="1" applyBorder="1" applyAlignment="1">
      <alignment horizontal="center" vertical="center"/>
    </xf>
    <xf numFmtId="0" fontId="21" fillId="2" borderId="15" xfId="0" applyFont="1" applyFill="1" applyBorder="1" applyAlignment="1">
      <alignment horizontal="centerContinuous" vertical="top" wrapText="1"/>
    </xf>
    <xf numFmtId="0" fontId="21" fillId="2" borderId="15" xfId="0" applyFont="1" applyFill="1" applyBorder="1" applyAlignment="1">
      <alignment horizontal="center" wrapText="1"/>
    </xf>
    <xf numFmtId="0" fontId="24" fillId="2" borderId="32" xfId="0" applyFont="1" applyFill="1" applyBorder="1"/>
    <xf numFmtId="168" fontId="24" fillId="2" borderId="19" xfId="0" applyNumberFormat="1" applyFont="1" applyFill="1" applyBorder="1" applyAlignment="1">
      <alignment horizontal="right"/>
    </xf>
    <xf numFmtId="168" fontId="24" fillId="2" borderId="0" xfId="0" applyNumberFormat="1" applyFont="1" applyFill="1" applyBorder="1" applyAlignment="1">
      <alignment horizontal="right"/>
    </xf>
    <xf numFmtId="168" fontId="24" fillId="2" borderId="16" xfId="0" applyNumberFormat="1" applyFont="1" applyFill="1" applyBorder="1" applyAlignment="1">
      <alignment horizontal="right"/>
    </xf>
    <xf numFmtId="0" fontId="24" fillId="2" borderId="0" xfId="0" applyFont="1" applyFill="1"/>
    <xf numFmtId="0" fontId="23" fillId="2" borderId="32" xfId="0" applyFont="1" applyFill="1" applyBorder="1"/>
    <xf numFmtId="168" fontId="23" fillId="2" borderId="19" xfId="0" applyNumberFormat="1" applyFont="1" applyFill="1" applyBorder="1" applyAlignment="1">
      <alignment horizontal="right"/>
    </xf>
    <xf numFmtId="0" fontId="24" fillId="2" borderId="57" xfId="0" applyFont="1" applyFill="1" applyBorder="1" applyAlignment="1">
      <alignment vertical="center"/>
    </xf>
    <xf numFmtId="167" fontId="24" fillId="2" borderId="20" xfId="0" applyNumberFormat="1" applyFont="1" applyFill="1" applyBorder="1" applyAlignment="1">
      <alignment horizontal="center" vertical="center"/>
    </xf>
    <xf numFmtId="3" fontId="24" fillId="2" borderId="20" xfId="2" applyNumberFormat="1" applyFont="1" applyFill="1" applyBorder="1" applyAlignment="1">
      <alignment vertical="center"/>
    </xf>
    <xf numFmtId="0" fontId="25" fillId="2" borderId="0" xfId="0" applyFont="1" applyFill="1"/>
    <xf numFmtId="0" fontId="21" fillId="2" borderId="0" xfId="0" applyFont="1" applyFill="1" applyAlignment="1"/>
    <xf numFmtId="0" fontId="9" fillId="2" borderId="0" xfId="0" applyFont="1" applyFill="1" applyAlignment="1"/>
    <xf numFmtId="177" fontId="23" fillId="2" borderId="0" xfId="0" applyNumberFormat="1" applyFont="1" applyFill="1"/>
    <xf numFmtId="0" fontId="2" fillId="2" borderId="0" xfId="0" applyFont="1" applyFill="1" applyAlignment="1"/>
    <xf numFmtId="0" fontId="21" fillId="2" borderId="6" xfId="0" applyFont="1" applyFill="1" applyBorder="1" applyAlignment="1">
      <alignment horizontal="centerContinuous" vertical="top" wrapText="1"/>
    </xf>
    <xf numFmtId="0" fontId="21" fillId="2" borderId="6" xfId="0" applyFont="1" applyFill="1" applyBorder="1" applyAlignment="1">
      <alignment horizontal="center" wrapText="1"/>
    </xf>
    <xf numFmtId="0" fontId="24" fillId="2" borderId="16" xfId="0" applyFont="1" applyFill="1" applyBorder="1"/>
    <xf numFmtId="0" fontId="24" fillId="2" borderId="18" xfId="0" applyFont="1" applyFill="1" applyBorder="1"/>
    <xf numFmtId="168" fontId="24" fillId="2" borderId="18" xfId="0" applyNumberFormat="1" applyFont="1" applyFill="1" applyBorder="1" applyAlignment="1">
      <alignment horizontal="right"/>
    </xf>
    <xf numFmtId="0" fontId="23" fillId="2" borderId="18" xfId="0" applyFont="1" applyFill="1" applyBorder="1"/>
    <xf numFmtId="168" fontId="23" fillId="2" borderId="18" xfId="0" applyNumberFormat="1" applyFont="1" applyFill="1" applyBorder="1" applyAlignment="1">
      <alignment horizontal="right"/>
    </xf>
    <xf numFmtId="0" fontId="23" fillId="2" borderId="5" xfId="0" applyFont="1" applyFill="1" applyBorder="1"/>
    <xf numFmtId="168" fontId="24" fillId="2" borderId="5" xfId="0" applyNumberFormat="1" applyFont="1" applyFill="1" applyBorder="1" applyAlignment="1">
      <alignment horizontal="right"/>
    </xf>
    <xf numFmtId="0" fontId="24" fillId="2" borderId="6" xfId="0" applyFont="1" applyFill="1" applyBorder="1" applyAlignment="1">
      <alignment vertical="center"/>
    </xf>
    <xf numFmtId="167" fontId="24" fillId="2" borderId="6" xfId="0" applyNumberFormat="1" applyFont="1" applyFill="1" applyBorder="1" applyAlignment="1">
      <alignment horizontal="center" vertical="center"/>
    </xf>
    <xf numFmtId="0" fontId="22" fillId="2" borderId="0" xfId="0" applyFont="1" applyFill="1" applyAlignment="1">
      <alignment horizontal="left"/>
    </xf>
    <xf numFmtId="0" fontId="3" fillId="0" borderId="6" xfId="0" applyFont="1" applyFill="1" applyBorder="1" applyAlignment="1">
      <alignment horizontal="left" vertical="center" wrapText="1"/>
    </xf>
    <xf numFmtId="166" fontId="3" fillId="0" borderId="6" xfId="0" applyNumberFormat="1" applyFont="1" applyFill="1" applyBorder="1" applyAlignment="1" applyProtection="1">
      <alignment horizontal="right" indent="1"/>
    </xf>
    <xf numFmtId="166" fontId="3" fillId="0" borderId="6" xfId="0" applyNumberFormat="1" applyFont="1" applyFill="1" applyBorder="1" applyAlignment="1" applyProtection="1">
      <alignment horizontal="right" wrapText="1" indent="1"/>
    </xf>
    <xf numFmtId="165" fontId="2" fillId="0" borderId="6" xfId="2" applyNumberFormat="1" applyFont="1" applyFill="1" applyBorder="1" applyAlignment="1" applyProtection="1">
      <alignment horizontal="center" vertical="center" wrapText="1"/>
    </xf>
    <xf numFmtId="165" fontId="3" fillId="0" borderId="6" xfId="0" applyNumberFormat="1" applyFont="1" applyFill="1" applyBorder="1" applyAlignment="1" applyProtection="1">
      <alignment horizontal="center" wrapText="1"/>
    </xf>
    <xf numFmtId="173" fontId="3" fillId="2" borderId="6" xfId="1" applyNumberFormat="1" applyFont="1" applyFill="1" applyBorder="1" applyAlignment="1">
      <alignment horizontal="right" vertical="center" wrapText="1"/>
    </xf>
    <xf numFmtId="168" fontId="3" fillId="0" borderId="6" xfId="1" applyNumberFormat="1" applyFont="1" applyFill="1" applyBorder="1" applyAlignment="1">
      <alignment horizontal="right"/>
    </xf>
    <xf numFmtId="167" fontId="3" fillId="0" borderId="6" xfId="1" applyNumberFormat="1" applyFont="1" applyFill="1" applyBorder="1" applyAlignment="1"/>
    <xf numFmtId="0" fontId="2" fillId="0" borderId="6" xfId="0" applyFont="1" applyFill="1" applyBorder="1" applyAlignment="1">
      <alignment horizontal="left" vertical="center" wrapText="1"/>
    </xf>
    <xf numFmtId="168" fontId="2" fillId="0" borderId="6" xfId="1" applyNumberFormat="1" applyFont="1" applyFill="1" applyBorder="1" applyAlignment="1">
      <alignment horizontal="right"/>
    </xf>
    <xf numFmtId="167" fontId="2" fillId="0" borderId="6" xfId="1" applyNumberFormat="1" applyFont="1" applyFill="1" applyBorder="1" applyAlignment="1"/>
    <xf numFmtId="173" fontId="3" fillId="0" borderId="6" xfId="1" applyNumberFormat="1" applyFont="1" applyFill="1" applyBorder="1" applyAlignment="1">
      <alignment horizontal="center"/>
    </xf>
    <xf numFmtId="173" fontId="3" fillId="0" borderId="6" xfId="1" applyNumberFormat="1" applyFont="1" applyFill="1" applyBorder="1" applyAlignment="1">
      <alignment horizontal="right"/>
    </xf>
    <xf numFmtId="0" fontId="2" fillId="2" borderId="6"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0" xfId="0" applyFont="1" applyFill="1" applyAlignment="1"/>
    <xf numFmtId="0" fontId="2" fillId="2" borderId="6" xfId="0" applyFont="1" applyFill="1" applyBorder="1" applyAlignment="1">
      <alignment horizontal="center" vertical="center"/>
    </xf>
    <xf numFmtId="0" fontId="3" fillId="2" borderId="0" xfId="0" applyFont="1" applyFill="1" applyAlignment="1">
      <alignment horizontal="left"/>
    </xf>
    <xf numFmtId="0" fontId="0" fillId="2" borderId="0" xfId="0" applyFill="1"/>
    <xf numFmtId="0" fontId="26" fillId="2" borderId="24" xfId="0" applyFont="1" applyFill="1" applyBorder="1" applyAlignment="1">
      <alignment horizontal="centerContinuous"/>
    </xf>
    <xf numFmtId="0" fontId="27" fillId="2" borderId="6" xfId="0" applyFont="1" applyFill="1" applyBorder="1" applyAlignment="1">
      <alignment horizontal="center" wrapText="1"/>
    </xf>
    <xf numFmtId="0" fontId="28" fillId="2" borderId="28" xfId="0" applyFont="1" applyFill="1" applyBorder="1"/>
    <xf numFmtId="0" fontId="14" fillId="2" borderId="5" xfId="0" applyFont="1" applyFill="1" applyBorder="1" applyAlignment="1">
      <alignment horizontal="center"/>
    </xf>
    <xf numFmtId="0" fontId="14" fillId="2" borderId="27" xfId="0" applyFont="1" applyFill="1" applyBorder="1"/>
    <xf numFmtId="167" fontId="4" fillId="2" borderId="18" xfId="1" applyNumberFormat="1" applyFont="1" applyFill="1" applyBorder="1" applyAlignment="1">
      <alignment horizontal="right" vertical="top"/>
    </xf>
    <xf numFmtId="164" fontId="4" fillId="2" borderId="16" xfId="2" applyNumberFormat="1" applyFont="1" applyFill="1" applyBorder="1" applyAlignment="1">
      <alignment horizontal="center" vertical="top"/>
    </xf>
    <xf numFmtId="0" fontId="29" fillId="2" borderId="18" xfId="0" applyFont="1" applyFill="1" applyBorder="1"/>
    <xf numFmtId="0" fontId="29" fillId="2" borderId="18" xfId="0" applyFont="1" applyFill="1" applyBorder="1" applyAlignment="1">
      <alignment horizontal="center"/>
    </xf>
    <xf numFmtId="167" fontId="6" fillId="2" borderId="18" xfId="1" applyNumberFormat="1" applyFont="1" applyFill="1" applyBorder="1" applyAlignment="1">
      <alignment horizontal="right" vertical="top"/>
    </xf>
    <xf numFmtId="164" fontId="6" fillId="2" borderId="18" xfId="2" applyNumberFormat="1" applyFont="1" applyFill="1" applyBorder="1" applyAlignment="1">
      <alignment horizontal="center" vertical="top"/>
    </xf>
    <xf numFmtId="0" fontId="15" fillId="2" borderId="27" xfId="0" applyFont="1" applyFill="1" applyBorder="1"/>
    <xf numFmtId="164" fontId="4" fillId="2" borderId="18" xfId="1" applyNumberFormat="1" applyFont="1" applyFill="1" applyBorder="1" applyAlignment="1">
      <alignment horizontal="center" vertical="center"/>
    </xf>
    <xf numFmtId="0" fontId="29" fillId="2" borderId="27" xfId="0" applyFont="1" applyFill="1" applyBorder="1"/>
    <xf numFmtId="164" fontId="4" fillId="2" borderId="18" xfId="2" applyNumberFormat="1" applyFont="1" applyFill="1" applyBorder="1" applyAlignment="1">
      <alignment horizontal="center" vertical="top"/>
    </xf>
    <xf numFmtId="164" fontId="4" fillId="2" borderId="18" xfId="1" applyNumberFormat="1" applyFont="1" applyFill="1" applyBorder="1" applyAlignment="1">
      <alignment horizontal="center" vertical="top"/>
    </xf>
    <xf numFmtId="0" fontId="29" fillId="2" borderId="59" xfId="0" applyFont="1" applyFill="1" applyBorder="1"/>
    <xf numFmtId="173" fontId="4" fillId="2" borderId="18" xfId="1" applyNumberFormat="1" applyFont="1" applyFill="1" applyBorder="1" applyAlignment="1">
      <alignment horizontal="center" vertical="top"/>
    </xf>
    <xf numFmtId="3" fontId="6" fillId="2" borderId="18" xfId="1" applyNumberFormat="1" applyFont="1" applyFill="1" applyBorder="1" applyAlignment="1">
      <alignment horizontal="right" vertical="top"/>
    </xf>
    <xf numFmtId="0" fontId="0" fillId="2" borderId="27" xfId="0" applyFill="1" applyBorder="1"/>
    <xf numFmtId="168" fontId="6" fillId="2" borderId="18" xfId="1" applyNumberFormat="1" applyFont="1" applyFill="1" applyBorder="1" applyAlignment="1">
      <alignment horizontal="right" vertical="top"/>
    </xf>
    <xf numFmtId="0" fontId="7" fillId="2" borderId="0" xfId="0" applyFont="1" applyFill="1" applyAlignment="1">
      <alignment horizontal="left"/>
    </xf>
    <xf numFmtId="2" fontId="3" fillId="2" borderId="6" xfId="0" applyNumberFormat="1" applyFont="1" applyFill="1" applyBorder="1" applyAlignment="1">
      <alignment horizontal="center" vertical="center" wrapText="1"/>
    </xf>
    <xf numFmtId="0" fontId="15" fillId="2" borderId="6" xfId="0" applyFont="1" applyFill="1" applyBorder="1" applyAlignment="1">
      <alignment vertical="center" wrapText="1"/>
    </xf>
    <xf numFmtId="0" fontId="4" fillId="0" borderId="14" xfId="0" applyFont="1" applyBorder="1" applyAlignment="1">
      <alignment horizontal="left" vertical="center"/>
    </xf>
    <xf numFmtId="0" fontId="2" fillId="2" borderId="28" xfId="0" applyFont="1" applyFill="1" applyBorder="1" applyAlignment="1">
      <alignment horizontal="left" vertical="center"/>
    </xf>
    <xf numFmtId="0" fontId="3" fillId="2" borderId="6" xfId="0" applyFont="1" applyFill="1" applyBorder="1" applyAlignment="1">
      <alignment horizontal="left" vertical="center"/>
    </xf>
    <xf numFmtId="167" fontId="2" fillId="2" borderId="0" xfId="0" applyNumberFormat="1" applyFont="1" applyFill="1" applyBorder="1"/>
    <xf numFmtId="173" fontId="2" fillId="2" borderId="0" xfId="0" applyNumberFormat="1" applyFont="1" applyFill="1" applyBorder="1"/>
    <xf numFmtId="169" fontId="2" fillId="2" borderId="0" xfId="0" applyNumberFormat="1" applyFont="1" applyFill="1" applyBorder="1" applyAlignment="1">
      <alignment horizontal="center"/>
    </xf>
    <xf numFmtId="168" fontId="2" fillId="2" borderId="16" xfId="0" applyNumberFormat="1" applyFont="1" applyFill="1" applyBorder="1" applyAlignment="1">
      <alignment horizontal="right"/>
    </xf>
    <xf numFmtId="0" fontId="3" fillId="2" borderId="6" xfId="5" applyFont="1" applyFill="1" applyBorder="1" applyAlignment="1">
      <alignment vertical="center"/>
    </xf>
    <xf numFmtId="0" fontId="2" fillId="2" borderId="6" xfId="0" applyFont="1" applyFill="1" applyBorder="1" applyAlignment="1">
      <alignment horizontal="center" vertical="center"/>
    </xf>
    <xf numFmtId="0" fontId="3" fillId="2" borderId="29" xfId="0" applyFont="1" applyFill="1" applyBorder="1" applyAlignment="1">
      <alignment horizontal="center" vertical="center" wrapText="1"/>
    </xf>
    <xf numFmtId="0" fontId="2" fillId="2" borderId="6" xfId="0" applyFont="1" applyFill="1" applyBorder="1" applyAlignment="1">
      <alignment horizontal="center"/>
    </xf>
    <xf numFmtId="0" fontId="3" fillId="2" borderId="60" xfId="0" applyFont="1" applyFill="1" applyBorder="1" applyAlignment="1">
      <alignment vertical="center"/>
    </xf>
    <xf numFmtId="167" fontId="3" fillId="2" borderId="19" xfId="1" applyNumberFormat="1" applyFont="1" applyFill="1" applyBorder="1" applyAlignment="1">
      <alignment horizontal="center"/>
    </xf>
    <xf numFmtId="0" fontId="33" fillId="2" borderId="61" xfId="0" applyFont="1" applyFill="1" applyBorder="1" applyAlignment="1">
      <alignment horizontal="center" vertical="center"/>
    </xf>
    <xf numFmtId="0" fontId="2" fillId="2" borderId="57" xfId="0" applyFont="1" applyFill="1" applyBorder="1" applyAlignment="1">
      <alignment vertical="center"/>
    </xf>
    <xf numFmtId="167" fontId="2" fillId="2" borderId="20" xfId="1" applyNumberFormat="1" applyFont="1" applyFill="1" applyBorder="1" applyAlignment="1">
      <alignment horizontal="center"/>
    </xf>
    <xf numFmtId="0" fontId="2" fillId="2" borderId="6" xfId="0" applyFont="1" applyFill="1" applyBorder="1" applyAlignment="1">
      <alignment horizontal="center" wrapText="1"/>
    </xf>
    <xf numFmtId="0" fontId="0" fillId="2" borderId="0" xfId="0" applyFont="1" applyFill="1"/>
    <xf numFmtId="0" fontId="6" fillId="2" borderId="0" xfId="0" applyFont="1" applyFill="1" applyAlignment="1"/>
    <xf numFmtId="0" fontId="6" fillId="2" borderId="16" xfId="0" applyFont="1" applyFill="1" applyBorder="1" applyAlignment="1">
      <alignment horizontal="center"/>
    </xf>
    <xf numFmtId="0" fontId="6" fillId="2" borderId="5" xfId="0" applyFont="1" applyFill="1" applyBorder="1" applyAlignment="1">
      <alignment horizontal="center"/>
    </xf>
    <xf numFmtId="0" fontId="4" fillId="2" borderId="16" xfId="0" applyFont="1" applyFill="1" applyBorder="1" applyAlignment="1">
      <alignment horizontal="center"/>
    </xf>
    <xf numFmtId="168" fontId="4" fillId="2" borderId="16" xfId="1" applyNumberFormat="1" applyFont="1" applyFill="1" applyBorder="1"/>
    <xf numFmtId="167" fontId="4" fillId="2" borderId="16" xfId="1" applyNumberFormat="1" applyFont="1" applyFill="1" applyBorder="1"/>
    <xf numFmtId="0" fontId="4" fillId="2" borderId="18" xfId="0" applyFont="1" applyFill="1" applyBorder="1" applyAlignment="1">
      <alignment horizontal="center"/>
    </xf>
    <xf numFmtId="168" fontId="4" fillId="2" borderId="18" xfId="1" applyNumberFormat="1" applyFont="1" applyFill="1" applyBorder="1"/>
    <xf numFmtId="167" fontId="4" fillId="2" borderId="18" xfId="1" applyNumberFormat="1" applyFont="1" applyFill="1" applyBorder="1"/>
    <xf numFmtId="0" fontId="4" fillId="2" borderId="5" xfId="0" applyFont="1" applyFill="1" applyBorder="1" applyAlignment="1">
      <alignment horizontal="center"/>
    </xf>
    <xf numFmtId="168" fontId="4" fillId="2" borderId="5" xfId="1" applyNumberFormat="1" applyFont="1" applyFill="1" applyBorder="1"/>
    <xf numFmtId="167" fontId="4" fillId="2" borderId="5" xfId="1" applyNumberFormat="1" applyFont="1" applyFill="1" applyBorder="1"/>
    <xf numFmtId="0" fontId="14" fillId="2" borderId="1" xfId="0" applyFont="1" applyFill="1" applyBorder="1"/>
    <xf numFmtId="167" fontId="4" fillId="2" borderId="62" xfId="1" applyNumberFormat="1" applyFont="1" applyFill="1" applyBorder="1" applyAlignment="1">
      <alignment horizontal="right" vertical="top"/>
    </xf>
    <xf numFmtId="167" fontId="4" fillId="2" borderId="2" xfId="1" applyNumberFormat="1" applyFont="1" applyFill="1" applyBorder="1" applyAlignment="1">
      <alignment horizontal="center" vertical="top"/>
    </xf>
    <xf numFmtId="0" fontId="29" fillId="2" borderId="63" xfId="0" applyFont="1" applyFill="1" applyBorder="1"/>
    <xf numFmtId="173" fontId="4" fillId="2" borderId="46" xfId="1" applyNumberFormat="1" applyFont="1" applyFill="1" applyBorder="1" applyAlignment="1">
      <alignment horizontal="center" vertical="top"/>
    </xf>
    <xf numFmtId="0" fontId="14" fillId="2" borderId="30" xfId="0" applyFont="1" applyFill="1" applyBorder="1"/>
    <xf numFmtId="0" fontId="14" fillId="2" borderId="3" xfId="0" applyFont="1" applyFill="1" applyBorder="1"/>
    <xf numFmtId="3" fontId="6" fillId="2" borderId="64" xfId="1" applyNumberFormat="1" applyFont="1" applyFill="1" applyBorder="1" applyAlignment="1">
      <alignment horizontal="right" vertical="top"/>
    </xf>
    <xf numFmtId="164" fontId="4" fillId="2" borderId="2" xfId="2" applyNumberFormat="1" applyFont="1" applyFill="1" applyBorder="1" applyAlignment="1">
      <alignment horizontal="center" vertical="top"/>
    </xf>
    <xf numFmtId="0" fontId="0" fillId="2" borderId="30" xfId="0" applyFill="1" applyBorder="1"/>
    <xf numFmtId="0" fontId="15" fillId="2" borderId="30" xfId="0" applyFont="1" applyFill="1" applyBorder="1"/>
    <xf numFmtId="164" fontId="4" fillId="2" borderId="46" xfId="1" applyNumberFormat="1" applyFont="1" applyFill="1" applyBorder="1" applyAlignment="1">
      <alignment horizontal="center" vertical="top"/>
    </xf>
    <xf numFmtId="0" fontId="29" fillId="2" borderId="65" xfId="0" applyFont="1" applyFill="1" applyBorder="1"/>
    <xf numFmtId="167" fontId="4" fillId="2" borderId="64" xfId="1" applyNumberFormat="1" applyFont="1" applyFill="1" applyBorder="1" applyAlignment="1">
      <alignment horizontal="right" vertical="top"/>
    </xf>
    <xf numFmtId="173" fontId="4" fillId="2" borderId="4" xfId="1" applyNumberFormat="1" applyFont="1" applyFill="1" applyBorder="1" applyAlignment="1">
      <alignment horizontal="center" vertical="top"/>
    </xf>
    <xf numFmtId="0" fontId="23" fillId="0" borderId="0" xfId="0" applyFont="1"/>
    <xf numFmtId="0" fontId="34" fillId="2" borderId="0" xfId="0" applyFont="1" applyFill="1" applyAlignment="1">
      <alignment horizontal="centerContinuous"/>
    </xf>
    <xf numFmtId="0" fontId="2" fillId="2" borderId="15" xfId="0" applyFont="1" applyFill="1" applyBorder="1" applyAlignment="1">
      <alignment horizontal="center" wrapText="1"/>
    </xf>
    <xf numFmtId="0" fontId="6" fillId="2" borderId="32" xfId="0" applyFont="1" applyFill="1" applyBorder="1"/>
    <xf numFmtId="168" fontId="6" fillId="2" borderId="16" xfId="0" applyNumberFormat="1" applyFont="1" applyFill="1" applyBorder="1" applyAlignment="1">
      <alignment horizontal="right"/>
    </xf>
    <xf numFmtId="168" fontId="6" fillId="2" borderId="19" xfId="0" applyNumberFormat="1" applyFont="1" applyFill="1" applyBorder="1" applyAlignment="1">
      <alignment horizontal="right"/>
    </xf>
    <xf numFmtId="0" fontId="4" fillId="2" borderId="32" xfId="0" applyFont="1" applyFill="1" applyBorder="1"/>
    <xf numFmtId="168" fontId="4" fillId="2" borderId="19" xfId="0" applyNumberFormat="1" applyFont="1" applyFill="1" applyBorder="1" applyAlignment="1">
      <alignment horizontal="right"/>
    </xf>
    <xf numFmtId="0" fontId="6" fillId="2" borderId="57" xfId="0" applyFont="1" applyFill="1" applyBorder="1" applyAlignment="1">
      <alignment vertical="center"/>
    </xf>
    <xf numFmtId="3" fontId="6" fillId="2" borderId="20" xfId="2" applyNumberFormat="1" applyFont="1" applyFill="1" applyBorder="1" applyAlignment="1">
      <alignment vertical="center"/>
    </xf>
    <xf numFmtId="164" fontId="6" fillId="2" borderId="46" xfId="1" applyNumberFormat="1" applyFont="1" applyFill="1" applyBorder="1" applyAlignment="1">
      <alignment horizontal="center" vertical="top"/>
    </xf>
    <xf numFmtId="164" fontId="6" fillId="2" borderId="4" xfId="1" applyNumberFormat="1" applyFont="1" applyFill="1" applyBorder="1" applyAlignment="1">
      <alignment horizontal="center" vertical="top"/>
    </xf>
    <xf numFmtId="0" fontId="13" fillId="2" borderId="0" xfId="0" applyFont="1" applyFill="1"/>
    <xf numFmtId="0" fontId="36" fillId="0" borderId="6" xfId="0" applyFont="1" applyBorder="1" applyAlignment="1">
      <alignment horizontal="center" vertical="center"/>
    </xf>
    <xf numFmtId="0" fontId="40" fillId="0" borderId="6" xfId="0" applyFont="1" applyBorder="1" applyAlignment="1">
      <alignment vertical="center"/>
    </xf>
    <xf numFmtId="0" fontId="40" fillId="0" borderId="6" xfId="0" applyFont="1" applyBorder="1" applyAlignment="1">
      <alignment vertical="center" wrapText="1"/>
    </xf>
    <xf numFmtId="3" fontId="7" fillId="2" borderId="6" xfId="0" applyNumberFormat="1" applyFont="1" applyFill="1" applyBorder="1" applyAlignment="1">
      <alignment horizontal="right"/>
    </xf>
    <xf numFmtId="0" fontId="23" fillId="0" borderId="0" xfId="0" applyFont="1" applyAlignment="1">
      <alignment vertical="center"/>
    </xf>
    <xf numFmtId="0" fontId="39" fillId="0" borderId="6" xfId="0" applyFont="1" applyBorder="1" applyAlignment="1">
      <alignment horizontal="center" vertical="center"/>
    </xf>
    <xf numFmtId="0" fontId="40" fillId="0" borderId="6" xfId="0" applyFont="1" applyBorder="1" applyAlignment="1">
      <alignment horizontal="center" vertical="center"/>
    </xf>
    <xf numFmtId="168" fontId="16" fillId="0" borderId="6" xfId="1" applyNumberFormat="1" applyFont="1" applyBorder="1" applyAlignment="1">
      <alignment horizontal="right" vertical="center"/>
    </xf>
    <xf numFmtId="0" fontId="7" fillId="2" borderId="0" xfId="0" applyFont="1" applyFill="1"/>
    <xf numFmtId="0" fontId="37" fillId="2" borderId="6" xfId="0" applyFont="1" applyFill="1" applyBorder="1" applyAlignment="1">
      <alignment horizontal="center" vertical="center"/>
    </xf>
    <xf numFmtId="0" fontId="38" fillId="2" borderId="6" xfId="0" applyFont="1" applyFill="1" applyBorder="1" applyAlignment="1">
      <alignment horizontal="center" vertical="center"/>
    </xf>
    <xf numFmtId="0" fontId="41" fillId="0" borderId="0" xfId="0" applyFont="1" applyAlignment="1">
      <alignment vertical="center"/>
    </xf>
    <xf numFmtId="0" fontId="38" fillId="2" borderId="6" xfId="0" applyFont="1" applyFill="1" applyBorder="1" applyAlignment="1">
      <alignment horizontal="left" vertical="center" wrapText="1"/>
    </xf>
    <xf numFmtId="0" fontId="40" fillId="0" borderId="6" xfId="0" applyFont="1" applyBorder="1" applyAlignment="1">
      <alignment horizontal="left" vertical="center" wrapText="1"/>
    </xf>
    <xf numFmtId="0" fontId="2" fillId="2" borderId="24" xfId="0" applyFont="1" applyFill="1" applyBorder="1" applyAlignment="1">
      <alignment vertical="center"/>
    </xf>
    <xf numFmtId="10" fontId="3" fillId="2" borderId="0" xfId="7" applyNumberFormat="1" applyFont="1" applyFill="1" applyBorder="1" applyAlignment="1">
      <alignment horizontal="center" vertical="center"/>
    </xf>
    <xf numFmtId="10" fontId="3" fillId="2" borderId="19" xfId="7" applyNumberFormat="1" applyFont="1" applyFill="1" applyBorder="1" applyAlignment="1">
      <alignment horizontal="center" vertical="center"/>
    </xf>
    <xf numFmtId="10" fontId="3" fillId="2" borderId="17" xfId="7" applyNumberFormat="1" applyFont="1" applyFill="1" applyBorder="1" applyAlignment="1">
      <alignment horizontal="center" vertical="center"/>
    </xf>
    <xf numFmtId="10" fontId="3" fillId="2" borderId="15" xfId="7" applyNumberFormat="1" applyFont="1" applyFill="1" applyBorder="1" applyAlignment="1">
      <alignment horizontal="center" vertical="center"/>
    </xf>
    <xf numFmtId="0" fontId="3" fillId="2" borderId="1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6" xfId="0" applyFont="1" applyFill="1" applyBorder="1" applyAlignment="1">
      <alignment vertical="center" wrapText="1"/>
    </xf>
    <xf numFmtId="0" fontId="3" fillId="2" borderId="20" xfId="0" applyFont="1" applyFill="1" applyBorder="1" applyAlignment="1">
      <alignment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9" xfId="0" applyFont="1" applyFill="1" applyBorder="1" applyAlignment="1">
      <alignment vertical="center" wrapText="1"/>
    </xf>
    <xf numFmtId="0" fontId="3" fillId="2" borderId="6" xfId="0" applyFont="1" applyFill="1" applyBorder="1" applyAlignment="1">
      <alignment vertical="center" wrapText="1"/>
    </xf>
    <xf numFmtId="0" fontId="3" fillId="2" borderId="0" xfId="0" applyFont="1" applyFill="1" applyBorder="1" applyAlignment="1">
      <alignment horizontal="center" vertical="center"/>
    </xf>
    <xf numFmtId="1" fontId="2" fillId="2" borderId="6" xfId="0" applyNumberFormat="1" applyFont="1" applyFill="1" applyBorder="1" applyAlignment="1">
      <alignment horizontal="center" vertical="center"/>
    </xf>
    <xf numFmtId="0" fontId="2"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7" xfId="0" applyFont="1" applyFill="1" applyBorder="1" applyAlignment="1">
      <alignment horizontal="center" vertical="center" wrapText="1"/>
    </xf>
    <xf numFmtId="1" fontId="2" fillId="2" borderId="25" xfId="0" applyNumberFormat="1"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1" fontId="2" fillId="2" borderId="53" xfId="0" applyNumberFormat="1" applyFont="1" applyFill="1" applyBorder="1" applyAlignment="1">
      <alignment horizontal="center" vertical="center" wrapText="1"/>
    </xf>
    <xf numFmtId="1" fontId="2" fillId="2" borderId="54" xfId="0" applyNumberFormat="1" applyFont="1" applyFill="1" applyBorder="1" applyAlignment="1">
      <alignment horizontal="center" vertical="center" wrapText="1"/>
    </xf>
    <xf numFmtId="164" fontId="2" fillId="2" borderId="24" xfId="0" applyNumberFormat="1" applyFont="1" applyFill="1" applyBorder="1" applyAlignment="1">
      <alignment horizontal="center" vertical="center"/>
    </xf>
    <xf numFmtId="164" fontId="2" fillId="2" borderId="27" xfId="0" applyNumberFormat="1" applyFont="1" applyFill="1" applyBorder="1" applyAlignment="1">
      <alignment horizontal="center" vertical="center"/>
    </xf>
    <xf numFmtId="1" fontId="2" fillId="2" borderId="25"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0" fontId="3" fillId="2" borderId="24"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10" fontId="4" fillId="0" borderId="16" xfId="8" applyNumberFormat="1" applyFont="1" applyBorder="1" applyAlignment="1">
      <alignment horizontal="center" vertical="center"/>
    </xf>
    <xf numFmtId="10" fontId="4" fillId="0" borderId="18" xfId="8" applyNumberFormat="1" applyFont="1" applyBorder="1" applyAlignment="1">
      <alignment horizontal="center" vertical="center"/>
    </xf>
    <xf numFmtId="10" fontId="4" fillId="0" borderId="5" xfId="8" applyNumberFormat="1" applyFont="1" applyBorder="1" applyAlignment="1">
      <alignment horizontal="center" vertical="center"/>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5" xfId="0" applyFont="1" applyFill="1" applyBorder="1" applyAlignment="1">
      <alignment horizontal="center"/>
    </xf>
    <xf numFmtId="4" fontId="2" fillId="2" borderId="26" xfId="0" applyNumberFormat="1" applyFont="1" applyFill="1" applyBorder="1" applyAlignment="1">
      <alignment horizontal="center" vertical="center"/>
    </xf>
    <xf numFmtId="4" fontId="2" fillId="2" borderId="19" xfId="0" applyNumberFormat="1"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left" wrapText="1"/>
    </xf>
    <xf numFmtId="0" fontId="11" fillId="0" borderId="25" xfId="0" applyFont="1" applyBorder="1" applyAlignment="1">
      <alignment horizontal="left" vertical="center" wrapText="1" readingOrder="1"/>
    </xf>
    <xf numFmtId="4" fontId="2" fillId="2" borderId="6" xfId="0" applyNumberFormat="1" applyFont="1" applyFill="1" applyBorder="1" applyAlignment="1">
      <alignment horizontal="center" vertical="center" wrapText="1"/>
    </xf>
    <xf numFmtId="0" fontId="3" fillId="0" borderId="25" xfId="0" applyFont="1" applyFill="1" applyBorder="1" applyAlignment="1">
      <alignment horizontal="left" wrapText="1"/>
    </xf>
    <xf numFmtId="0" fontId="3" fillId="0" borderId="0" xfId="0" applyFont="1" applyFill="1" applyAlignment="1">
      <alignment horizontal="left" wrapText="1"/>
    </xf>
    <xf numFmtId="0" fontId="3" fillId="2" borderId="0" xfId="0" applyFont="1" applyFill="1" applyAlignment="1">
      <alignment horizontal="justify" vertical="center"/>
    </xf>
    <xf numFmtId="0" fontId="3" fillId="2" borderId="0" xfId="0" applyFont="1" applyFill="1" applyAlignment="1"/>
    <xf numFmtId="0" fontId="3" fillId="2" borderId="0" xfId="0" applyFont="1" applyFill="1" applyAlignment="1">
      <alignment horizontal="left" vertical="center"/>
    </xf>
    <xf numFmtId="0" fontId="3" fillId="2" borderId="0" xfId="0" applyFont="1" applyFill="1" applyAlignment="1">
      <alignment horizontal="left"/>
    </xf>
    <xf numFmtId="0" fontId="3" fillId="2" borderId="0" xfId="0" applyFont="1" applyFill="1" applyAlignment="1">
      <alignment horizontal="center" vertical="center"/>
    </xf>
    <xf numFmtId="0" fontId="3" fillId="2" borderId="17" xfId="0" applyFont="1" applyFill="1" applyBorder="1" applyAlignment="1">
      <alignment horizontal="center"/>
    </xf>
    <xf numFmtId="0" fontId="3" fillId="2" borderId="25"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4" xfId="0" applyFont="1" applyFill="1" applyBorder="1" applyAlignment="1">
      <alignment horizontal="center" vertical="distributed"/>
    </xf>
    <xf numFmtId="0" fontId="3" fillId="2" borderId="27" xfId="0" applyFont="1" applyFill="1" applyBorder="1" applyAlignment="1">
      <alignment vertical="distributed"/>
    </xf>
    <xf numFmtId="0" fontId="3" fillId="2" borderId="28" xfId="0" applyFont="1" applyFill="1" applyBorder="1" applyAlignment="1">
      <alignment vertical="distributed"/>
    </xf>
    <xf numFmtId="0" fontId="2" fillId="2" borderId="22" xfId="0" applyFont="1" applyFill="1" applyBorder="1" applyAlignment="1">
      <alignment horizontal="center"/>
    </xf>
    <xf numFmtId="0" fontId="2" fillId="2" borderId="38" xfId="0" applyFont="1" applyFill="1" applyBorder="1" applyAlignment="1">
      <alignment horizontal="center"/>
    </xf>
    <xf numFmtId="0" fontId="2" fillId="2" borderId="21" xfId="0" applyFont="1" applyFill="1" applyBorder="1" applyAlignment="1">
      <alignment horizontal="center"/>
    </xf>
    <xf numFmtId="0" fontId="3" fillId="2" borderId="30" xfId="0" applyFont="1" applyFill="1" applyBorder="1" applyAlignment="1">
      <alignment wrapText="1"/>
    </xf>
    <xf numFmtId="0" fontId="3" fillId="2" borderId="23" xfId="0" applyFont="1" applyFill="1" applyBorder="1" applyAlignment="1">
      <alignment wrapText="1"/>
    </xf>
    <xf numFmtId="0" fontId="2" fillId="2" borderId="3" xfId="0" applyFont="1" applyFill="1" applyBorder="1" applyAlignment="1">
      <alignment wrapText="1"/>
    </xf>
    <xf numFmtId="0" fontId="2" fillId="2" borderId="9" xfId="0" applyFont="1" applyFill="1" applyBorder="1" applyAlignment="1">
      <alignment wrapText="1"/>
    </xf>
    <xf numFmtId="0" fontId="3" fillId="2" borderId="0" xfId="0" applyFont="1" applyFill="1" applyBorder="1" applyAlignment="1">
      <alignment wrapText="1"/>
    </xf>
    <xf numFmtId="0" fontId="2" fillId="2" borderId="1" xfId="0" applyFont="1" applyFill="1" applyBorder="1" applyAlignment="1">
      <alignment horizontal="center"/>
    </xf>
    <xf numFmtId="0" fontId="2" fillId="2" borderId="8" xfId="0" applyFont="1" applyFill="1" applyBorder="1" applyAlignment="1">
      <alignment horizontal="center"/>
    </xf>
    <xf numFmtId="0" fontId="2" fillId="2" borderId="22"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14" xfId="5" applyFont="1" applyFill="1" applyBorder="1" applyAlignment="1">
      <alignment horizontal="center" vertical="center"/>
    </xf>
    <xf numFmtId="0" fontId="2" fillId="2" borderId="17" xfId="5" applyFont="1" applyFill="1" applyBorder="1" applyAlignment="1">
      <alignment horizontal="center" vertical="center"/>
    </xf>
    <xf numFmtId="0" fontId="2" fillId="2" borderId="15" xfId="5" applyFont="1" applyFill="1" applyBorder="1" applyAlignment="1">
      <alignment horizontal="center" vertical="center"/>
    </xf>
    <xf numFmtId="0" fontId="22" fillId="2" borderId="29" xfId="0" applyFont="1" applyFill="1" applyBorder="1" applyAlignment="1">
      <alignment horizontal="center" wrapText="1"/>
    </xf>
    <xf numFmtId="0" fontId="22" fillId="2" borderId="0" xfId="0" applyFont="1" applyFill="1" applyAlignment="1">
      <alignment horizontal="center" wrapText="1"/>
    </xf>
    <xf numFmtId="0" fontId="22" fillId="2" borderId="58" xfId="0" applyFont="1" applyFill="1" applyBorder="1" applyAlignment="1">
      <alignment horizontal="left" wrapText="1"/>
    </xf>
    <xf numFmtId="0" fontId="34" fillId="2" borderId="0" xfId="0" applyFont="1" applyFill="1" applyAlignment="1">
      <alignment horizontal="center" wrapText="1"/>
    </xf>
    <xf numFmtId="0" fontId="3" fillId="2" borderId="29" xfId="0" applyFont="1" applyFill="1" applyBorder="1" applyAlignment="1">
      <alignment horizontal="left" wrapText="1"/>
    </xf>
    <xf numFmtId="0" fontId="6" fillId="2" borderId="0" xfId="0" applyFont="1" applyFill="1" applyAlignment="1">
      <alignment horizontal="left"/>
    </xf>
    <xf numFmtId="0" fontId="4" fillId="2" borderId="0" xfId="0" applyFont="1" applyFill="1" applyAlignment="1">
      <alignment horizontal="left"/>
    </xf>
    <xf numFmtId="0" fontId="6" fillId="2" borderId="16" xfId="0" applyFont="1" applyFill="1" applyBorder="1" applyAlignment="1">
      <alignment horizontal="center" wrapText="1"/>
    </xf>
    <xf numFmtId="0" fontId="6" fillId="2" borderId="5" xfId="0" applyFont="1" applyFill="1" applyBorder="1" applyAlignment="1">
      <alignment horizontal="center" wrapText="1"/>
    </xf>
    <xf numFmtId="0" fontId="13" fillId="2" borderId="0" xfId="0" applyFont="1" applyFill="1" applyAlignment="1">
      <alignment horizontal="center"/>
    </xf>
    <xf numFmtId="0" fontId="3" fillId="2" borderId="1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6" xfId="0" applyFont="1" applyFill="1" applyBorder="1" applyAlignment="1">
      <alignment horizontal="left" vertical="center"/>
    </xf>
    <xf numFmtId="0" fontId="3" fillId="2" borderId="18" xfId="0" applyFont="1" applyFill="1" applyBorder="1" applyAlignment="1">
      <alignment horizontal="left" vertical="center"/>
    </xf>
    <xf numFmtId="0" fontId="3" fillId="2" borderId="5" xfId="0" applyFont="1" applyFill="1" applyBorder="1" applyAlignment="1">
      <alignment horizontal="left" vertical="center"/>
    </xf>
    <xf numFmtId="0" fontId="3" fillId="2" borderId="18" xfId="0" applyFont="1" applyFill="1" applyBorder="1" applyAlignment="1">
      <alignment horizontal="center" vertical="center"/>
    </xf>
    <xf numFmtId="0" fontId="3" fillId="2" borderId="18"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24"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18" xfId="0" quotePrefix="1" applyFont="1" applyFill="1" applyBorder="1" applyAlignment="1">
      <alignment horizontal="left" vertical="center" wrapText="1"/>
    </xf>
    <xf numFmtId="0" fontId="2" fillId="2" borderId="0" xfId="0" applyFont="1" applyFill="1" applyAlignment="1">
      <alignment horizontal="left" vertical="center"/>
    </xf>
    <xf numFmtId="0" fontId="39" fillId="0" borderId="14" xfId="0" applyFont="1" applyBorder="1" applyAlignment="1">
      <alignment horizontal="center" vertical="center"/>
    </xf>
    <xf numFmtId="0" fontId="39" fillId="0" borderId="17" xfId="0" applyFont="1" applyBorder="1" applyAlignment="1">
      <alignment horizontal="center" vertical="center"/>
    </xf>
    <xf numFmtId="0" fontId="39" fillId="0" borderId="15" xfId="0" applyFont="1" applyBorder="1" applyAlignment="1">
      <alignment horizontal="center" vertical="center"/>
    </xf>
    <xf numFmtId="0" fontId="35" fillId="0" borderId="6" xfId="0" applyFont="1" applyBorder="1" applyAlignment="1">
      <alignment horizontal="center" vertical="center"/>
    </xf>
    <xf numFmtId="0" fontId="35" fillId="0" borderId="6" xfId="0" applyFont="1" applyBorder="1" applyAlignment="1">
      <alignment vertical="center"/>
    </xf>
  </cellXfs>
  <cellStyles count="10">
    <cellStyle name="Millares" xfId="1" builtinId="3"/>
    <cellStyle name="Millares 2" xfId="9"/>
    <cellStyle name="Millares 2 2" xfId="4"/>
    <cellStyle name="Millares 3" xfId="6"/>
    <cellStyle name="Normal" xfId="0" builtinId="0"/>
    <cellStyle name="Normal 2" xfId="3"/>
    <cellStyle name="Normal 2 2" xfId="5"/>
    <cellStyle name="Porcentaje" xfId="2" builtinId="5"/>
    <cellStyle name="Porcentaje 2" xfId="7"/>
    <cellStyle name="Porcentual 2 2" xfId="8"/>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aldos%20Deuda\BaseDatos\SDBaseDa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aldos%20Deuda\2002\Junio\ProyStock06-2002D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aldos%20Deuda\2002\Marzo\SDExterna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ervicio%20Deuda\Mar2004\DEMar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workbookViewId="0"/>
  </sheetViews>
  <sheetFormatPr baseColWidth="10" defaultColWidth="9.140625" defaultRowHeight="15" x14ac:dyDescent="0.25"/>
  <cols>
    <col min="1" max="1" width="34.28515625" style="201" bestFit="1" customWidth="1"/>
    <col min="2" max="2" width="9.140625" style="201"/>
    <col min="3" max="3" width="40.7109375" style="201" customWidth="1"/>
    <col min="4" max="16384" width="9.140625" style="201"/>
  </cols>
  <sheetData>
    <row r="1" spans="1:3" x14ac:dyDescent="0.25">
      <c r="A1" s="202" t="s">
        <v>527</v>
      </c>
    </row>
    <row r="2" spans="1:3" x14ac:dyDescent="0.25">
      <c r="A2" s="202" t="s">
        <v>528</v>
      </c>
    </row>
    <row r="3" spans="1:3" x14ac:dyDescent="0.25">
      <c r="A3" s="211" t="s">
        <v>529</v>
      </c>
      <c r="B3" s="205" t="s">
        <v>530</v>
      </c>
      <c r="C3" s="216" t="s">
        <v>531</v>
      </c>
    </row>
    <row r="4" spans="1:3" ht="25.5" x14ac:dyDescent="0.25">
      <c r="A4" s="224" t="s">
        <v>532</v>
      </c>
      <c r="B4" s="23">
        <v>8.499999999999952E-3</v>
      </c>
      <c r="C4" s="223" t="s">
        <v>533</v>
      </c>
    </row>
    <row r="5" spans="1:3" ht="25.5" x14ac:dyDescent="0.25">
      <c r="A5" s="228" t="s">
        <v>534</v>
      </c>
      <c r="B5" s="227">
        <v>1.4399999999999968E-2</v>
      </c>
      <c r="C5" s="229" t="s">
        <v>533</v>
      </c>
    </row>
    <row r="6" spans="1:3" x14ac:dyDescent="0.25">
      <c r="A6" s="225" t="s">
        <v>535</v>
      </c>
      <c r="B6" s="544">
        <v>298</v>
      </c>
      <c r="C6" s="546" t="s">
        <v>536</v>
      </c>
    </row>
    <row r="7" spans="1:3" x14ac:dyDescent="0.25">
      <c r="A7" s="226" t="s">
        <v>537</v>
      </c>
      <c r="B7" s="545"/>
      <c r="C7" s="547"/>
    </row>
    <row r="8" spans="1:3" x14ac:dyDescent="0.25">
      <c r="A8" s="228" t="s">
        <v>538</v>
      </c>
      <c r="B8" s="548">
        <v>277</v>
      </c>
      <c r="C8" s="550" t="s">
        <v>539</v>
      </c>
    </row>
    <row r="9" spans="1:3" x14ac:dyDescent="0.25">
      <c r="A9" s="226" t="s">
        <v>537</v>
      </c>
      <c r="B9" s="549"/>
      <c r="C9" s="547"/>
    </row>
    <row r="10" spans="1:3" x14ac:dyDescent="0.25">
      <c r="A10" s="222" t="s">
        <v>540</v>
      </c>
    </row>
  </sheetData>
  <mergeCells count="4">
    <mergeCell ref="B6:B7"/>
    <mergeCell ref="C6:C7"/>
    <mergeCell ref="B8:B9"/>
    <mergeCell ref="C8:C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baseColWidth="10" defaultColWidth="11.42578125" defaultRowHeight="15" x14ac:dyDescent="0.25"/>
  <cols>
    <col min="1" max="1" width="39.7109375" style="201" customWidth="1"/>
    <col min="2" max="16384" width="11.42578125" style="201"/>
  </cols>
  <sheetData>
    <row r="1" spans="1:3" x14ac:dyDescent="0.25">
      <c r="A1" s="202" t="s">
        <v>601</v>
      </c>
    </row>
    <row r="2" spans="1:3" x14ac:dyDescent="0.25">
      <c r="A2" s="202" t="s">
        <v>602</v>
      </c>
    </row>
    <row r="3" spans="1:3" ht="38.25" x14ac:dyDescent="0.25">
      <c r="A3" s="203" t="s">
        <v>603</v>
      </c>
      <c r="B3" s="203" t="s">
        <v>604</v>
      </c>
      <c r="C3" s="203" t="s">
        <v>131</v>
      </c>
    </row>
    <row r="4" spans="1:3" x14ac:dyDescent="0.25">
      <c r="A4" s="25" t="s">
        <v>605</v>
      </c>
      <c r="B4" s="27">
        <v>-333317.44944333285</v>
      </c>
      <c r="C4" s="31">
        <v>-0.16371743977319497</v>
      </c>
    </row>
    <row r="5" spans="1:3" x14ac:dyDescent="0.25">
      <c r="A5" s="25" t="s">
        <v>606</v>
      </c>
      <c r="B5" s="27">
        <v>-24619.654677634127</v>
      </c>
      <c r="C5" s="31">
        <v>-1.2092576727242944E-2</v>
      </c>
    </row>
    <row r="6" spans="1:3" x14ac:dyDescent="0.25">
      <c r="A6" s="25" t="s">
        <v>607</v>
      </c>
      <c r="B6" s="27">
        <v>-354292.20336788084</v>
      </c>
      <c r="C6" s="31">
        <v>-0.17401972973171564</v>
      </c>
    </row>
    <row r="7" spans="1:3" x14ac:dyDescent="0.25">
      <c r="A7" s="25" t="s">
        <v>608</v>
      </c>
      <c r="B7" s="27">
        <v>206364.60225644373</v>
      </c>
      <c r="C7" s="31">
        <v>0.10136128305812718</v>
      </c>
    </row>
    <row r="8" spans="1:3" x14ac:dyDescent="0.25">
      <c r="A8" s="235" t="s">
        <v>609</v>
      </c>
      <c r="B8" s="26">
        <v>-505864.70523240406</v>
      </c>
      <c r="C8" s="240">
        <v>-0.24846846317402635</v>
      </c>
    </row>
    <row r="9" spans="1:3" x14ac:dyDescent="0.25">
      <c r="A9" s="10" t="s">
        <v>610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baseColWidth="10" defaultColWidth="11.42578125" defaultRowHeight="15" x14ac:dyDescent="0.25"/>
  <cols>
    <col min="1" max="1" width="39.28515625" style="201" customWidth="1"/>
    <col min="2" max="16384" width="11.42578125" style="201"/>
  </cols>
  <sheetData>
    <row r="1" spans="1:3" x14ac:dyDescent="0.25">
      <c r="A1" s="202" t="s">
        <v>611</v>
      </c>
    </row>
    <row r="2" spans="1:3" x14ac:dyDescent="0.25">
      <c r="A2" s="202" t="s">
        <v>612</v>
      </c>
    </row>
    <row r="3" spans="1:3" ht="38.25" x14ac:dyDescent="0.25">
      <c r="A3" s="466"/>
      <c r="B3" s="437" t="s">
        <v>604</v>
      </c>
      <c r="C3" s="437" t="s">
        <v>131</v>
      </c>
    </row>
    <row r="4" spans="1:3" x14ac:dyDescent="0.25">
      <c r="A4" s="438" t="s">
        <v>618</v>
      </c>
      <c r="B4" s="27">
        <v>-3725166.3060651869</v>
      </c>
      <c r="C4" s="31">
        <v>-1.8297112598722405</v>
      </c>
    </row>
    <row r="5" spans="1:3" x14ac:dyDescent="0.25">
      <c r="A5" s="438" t="s">
        <v>619</v>
      </c>
      <c r="B5" s="27">
        <v>-505864.70523240406</v>
      </c>
      <c r="C5" s="31">
        <v>-0.24846846317402635</v>
      </c>
    </row>
    <row r="6" spans="1:3" x14ac:dyDescent="0.25">
      <c r="A6" s="235" t="s">
        <v>620</v>
      </c>
      <c r="B6" s="26">
        <v>-3219301.6008327827</v>
      </c>
      <c r="C6" s="240">
        <v>-1.5812427966982141</v>
      </c>
    </row>
    <row r="7" spans="1:3" x14ac:dyDescent="0.25">
      <c r="A7" s="10" t="s">
        <v>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baseColWidth="10" defaultColWidth="11.42578125" defaultRowHeight="15" x14ac:dyDescent="0.25"/>
  <cols>
    <col min="1" max="1" width="38.5703125" style="201" customWidth="1"/>
    <col min="2" max="16384" width="11.42578125" style="201"/>
  </cols>
  <sheetData>
    <row r="1" spans="1:4" x14ac:dyDescent="0.25">
      <c r="A1" s="202" t="s">
        <v>613</v>
      </c>
    </row>
    <row r="2" spans="1:4" ht="15.75" thickBot="1" x14ac:dyDescent="0.3">
      <c r="A2" s="202" t="s">
        <v>614</v>
      </c>
    </row>
    <row r="3" spans="1:4" ht="39" thickBot="1" x14ac:dyDescent="0.3">
      <c r="A3" s="241"/>
      <c r="B3" s="108" t="s">
        <v>615</v>
      </c>
      <c r="C3" s="108" t="s">
        <v>131</v>
      </c>
    </row>
    <row r="4" spans="1:4" ht="15.75" thickBot="1" x14ac:dyDescent="0.3">
      <c r="A4" s="242" t="s">
        <v>132</v>
      </c>
      <c r="B4" s="243">
        <v>-3725166.3060651869</v>
      </c>
      <c r="C4" s="105">
        <v>-1.8478182335741895</v>
      </c>
    </row>
    <row r="5" spans="1:4" ht="15.75" thickBot="1" x14ac:dyDescent="0.3">
      <c r="A5" s="242" t="s">
        <v>616</v>
      </c>
      <c r="B5" s="243">
        <v>-3219301.6008327827</v>
      </c>
      <c r="C5" s="105">
        <v>-1.5993497704001629</v>
      </c>
    </row>
    <row r="6" spans="1:4" ht="15.75" thickBot="1" x14ac:dyDescent="0.3">
      <c r="A6" s="244" t="s">
        <v>133</v>
      </c>
      <c r="B6" s="243">
        <v>319087.71379393502</v>
      </c>
      <c r="C6" s="105">
        <v>0.15672813905383723</v>
      </c>
    </row>
    <row r="7" spans="1:4" ht="15.75" thickBot="1" x14ac:dyDescent="0.3">
      <c r="A7" s="244" t="s">
        <v>134</v>
      </c>
      <c r="B7" s="243">
        <v>1831900.2526083922</v>
      </c>
      <c r="C7" s="105">
        <v>0.89978493408549665</v>
      </c>
    </row>
    <row r="8" spans="1:4" ht="15.75" thickBot="1" x14ac:dyDescent="0.3">
      <c r="A8" s="111" t="s">
        <v>135</v>
      </c>
      <c r="B8" s="245">
        <v>-2212353.7672507316</v>
      </c>
      <c r="C8" s="221">
        <v>-1.086654464840582</v>
      </c>
      <c r="D8" s="236"/>
    </row>
    <row r="9" spans="1:4" ht="15.75" thickBot="1" x14ac:dyDescent="0.3">
      <c r="A9" s="111" t="s">
        <v>617</v>
      </c>
      <c r="B9" s="245">
        <v>-1706489.0620183274</v>
      </c>
      <c r="C9" s="221">
        <v>-0.83818600166655577</v>
      </c>
    </row>
    <row r="10" spans="1:4" x14ac:dyDescent="0.25">
      <c r="A10" s="10" t="s">
        <v>14</v>
      </c>
    </row>
    <row r="11" spans="1:4" x14ac:dyDescent="0.25">
      <c r="A11" s="24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heetViews>
  <sheetFormatPr baseColWidth="10" defaultColWidth="11.42578125" defaultRowHeight="12.75" x14ac:dyDescent="0.2"/>
  <cols>
    <col min="1" max="1" width="45.5703125" style="1" customWidth="1"/>
    <col min="2" max="2" width="12.42578125" style="1" customWidth="1"/>
    <col min="3" max="7" width="9.140625" style="1" bestFit="1" customWidth="1"/>
    <col min="8" max="8" width="9.140625" style="1" customWidth="1"/>
    <col min="9" max="10" width="9.140625" style="1" bestFit="1" customWidth="1"/>
    <col min="11" max="16384" width="11.42578125" style="1"/>
  </cols>
  <sheetData>
    <row r="1" spans="1:10" x14ac:dyDescent="0.2">
      <c r="A1" s="33" t="s">
        <v>956</v>
      </c>
    </row>
    <row r="2" spans="1:10" x14ac:dyDescent="0.2">
      <c r="A2" s="33" t="s">
        <v>244</v>
      </c>
    </row>
    <row r="3" spans="1:10" x14ac:dyDescent="0.2">
      <c r="A3" s="1" t="s">
        <v>621</v>
      </c>
    </row>
    <row r="4" spans="1:10" x14ac:dyDescent="0.2">
      <c r="A4" s="33"/>
    </row>
    <row r="5" spans="1:10" ht="15" customHeight="1" x14ac:dyDescent="0.2">
      <c r="A5" s="554" t="s">
        <v>243</v>
      </c>
      <c r="B5" s="554"/>
      <c r="C5" s="553">
        <v>2013</v>
      </c>
      <c r="D5" s="553">
        <v>2014</v>
      </c>
      <c r="E5" s="553">
        <v>2015</v>
      </c>
      <c r="F5" s="553">
        <v>2016</v>
      </c>
      <c r="G5" s="553">
        <v>2017</v>
      </c>
      <c r="H5" s="553">
        <v>2018</v>
      </c>
      <c r="I5" s="553">
        <v>2019</v>
      </c>
      <c r="J5" s="553"/>
    </row>
    <row r="6" spans="1:10" x14ac:dyDescent="0.2">
      <c r="A6" s="554"/>
      <c r="B6" s="554"/>
      <c r="C6" s="553"/>
      <c r="D6" s="553"/>
      <c r="E6" s="553"/>
      <c r="F6" s="553"/>
      <c r="G6" s="553"/>
      <c r="H6" s="553"/>
      <c r="I6" s="247" t="s">
        <v>468</v>
      </c>
      <c r="J6" s="247" t="s">
        <v>469</v>
      </c>
    </row>
    <row r="7" spans="1:10" x14ac:dyDescent="0.2">
      <c r="A7" s="555" t="s">
        <v>242</v>
      </c>
      <c r="B7" s="4" t="s">
        <v>241</v>
      </c>
      <c r="C7" s="248">
        <v>15419.125832189999</v>
      </c>
      <c r="D7" s="248">
        <v>14688.820967889997</v>
      </c>
      <c r="E7" s="248">
        <v>13966.27571917</v>
      </c>
      <c r="F7" s="248">
        <v>13772.058262639999</v>
      </c>
      <c r="G7" s="248">
        <v>14738.823344660001</v>
      </c>
      <c r="H7" s="248">
        <v>14133.8472876</v>
      </c>
      <c r="I7" s="248">
        <v>14296.00432796</v>
      </c>
      <c r="J7" s="248">
        <v>14212.35634228</v>
      </c>
    </row>
    <row r="8" spans="1:10" x14ac:dyDescent="0.2">
      <c r="A8" s="555"/>
      <c r="B8" s="4" t="s">
        <v>240</v>
      </c>
      <c r="C8" s="248">
        <v>7335.11450547</v>
      </c>
      <c r="D8" s="248">
        <v>7943.6994030900005</v>
      </c>
      <c r="E8" s="248">
        <v>8112.20545984</v>
      </c>
      <c r="F8" s="248">
        <v>8862.074811370001</v>
      </c>
      <c r="G8" s="248">
        <v>10010.951766169999</v>
      </c>
      <c r="H8" s="248">
        <v>9663.2495183499996</v>
      </c>
      <c r="I8" s="248">
        <v>9933.0309380399995</v>
      </c>
      <c r="J8" s="248">
        <v>9973.2158861900007</v>
      </c>
    </row>
    <row r="9" spans="1:10" x14ac:dyDescent="0.2">
      <c r="A9" s="555"/>
      <c r="B9" s="4" t="s">
        <v>236</v>
      </c>
      <c r="C9" s="248">
        <v>22754.240337659998</v>
      </c>
      <c r="D9" s="248">
        <v>22632.520370979997</v>
      </c>
      <c r="E9" s="248">
        <v>22078.481179009999</v>
      </c>
      <c r="F9" s="248">
        <v>22634.133074010002</v>
      </c>
      <c r="G9" s="248">
        <v>24749.77511083</v>
      </c>
      <c r="H9" s="248">
        <v>23797.096805950001</v>
      </c>
      <c r="I9" s="248">
        <v>24229.035265999999</v>
      </c>
      <c r="J9" s="248">
        <v>24185.572228470002</v>
      </c>
    </row>
    <row r="10" spans="1:10" x14ac:dyDescent="0.2">
      <c r="A10" s="555" t="s">
        <v>239</v>
      </c>
      <c r="B10" s="4" t="s">
        <v>238</v>
      </c>
      <c r="C10" s="248">
        <v>2278.8414685313883</v>
      </c>
      <c r="D10" s="248">
        <v>2952.1682695907011</v>
      </c>
      <c r="E10" s="248">
        <v>1362.1632730992169</v>
      </c>
      <c r="F10" s="248">
        <v>1900.2720693146907</v>
      </c>
      <c r="G10" s="248">
        <v>1800.9098564228259</v>
      </c>
      <c r="H10" s="248">
        <v>1077.548557105938</v>
      </c>
      <c r="I10" s="248">
        <v>2404.8206448924161</v>
      </c>
      <c r="J10" s="248">
        <v>2412.3191931413544</v>
      </c>
    </row>
    <row r="11" spans="1:10" x14ac:dyDescent="0.2">
      <c r="A11" s="555"/>
      <c r="B11" s="4" t="s">
        <v>237</v>
      </c>
      <c r="C11" s="248">
        <v>1083.4138898800002</v>
      </c>
      <c r="D11" s="248">
        <v>1834.6634175499998</v>
      </c>
      <c r="E11" s="248">
        <v>641.13632159000008</v>
      </c>
      <c r="F11" s="248">
        <v>1342.2483261500001</v>
      </c>
      <c r="G11" s="248">
        <v>1432.7677973099999</v>
      </c>
      <c r="H11" s="248">
        <v>1240.4812438800002</v>
      </c>
      <c r="I11" s="248">
        <v>1116.9974429600002</v>
      </c>
      <c r="J11" s="248">
        <v>922.54162653000003</v>
      </c>
    </row>
    <row r="12" spans="1:10" x14ac:dyDescent="0.2">
      <c r="A12" s="555"/>
      <c r="B12" s="4" t="s">
        <v>236</v>
      </c>
      <c r="C12" s="248">
        <v>3362.2553584113884</v>
      </c>
      <c r="D12" s="248">
        <v>4786.8316871407005</v>
      </c>
      <c r="E12" s="248">
        <v>2003.299594689217</v>
      </c>
      <c r="F12" s="248">
        <v>3242.5203954646909</v>
      </c>
      <c r="G12" s="248">
        <v>3233.677653732826</v>
      </c>
      <c r="H12" s="248">
        <v>2318.029800985938</v>
      </c>
      <c r="I12" s="248">
        <v>3521.8180878524163</v>
      </c>
      <c r="J12" s="248">
        <v>3334.8608196713544</v>
      </c>
    </row>
    <row r="13" spans="1:10" x14ac:dyDescent="0.2">
      <c r="A13" s="219" t="s">
        <v>235</v>
      </c>
      <c r="B13" s="4" t="s">
        <v>234</v>
      </c>
      <c r="C13" s="248">
        <v>4001.3362024800003</v>
      </c>
      <c r="D13" s="248">
        <v>3739.9598655425921</v>
      </c>
      <c r="E13" s="248">
        <v>3496.7378216204338</v>
      </c>
      <c r="F13" s="248">
        <v>2878.2091309663724</v>
      </c>
      <c r="G13" s="248">
        <v>1621.64703573</v>
      </c>
      <c r="H13" s="248">
        <v>630.73174963999998</v>
      </c>
      <c r="I13" s="248">
        <v>632.56028350000008</v>
      </c>
      <c r="J13" s="248">
        <v>635.61337251000009</v>
      </c>
    </row>
    <row r="14" spans="1:10" x14ac:dyDescent="0.2">
      <c r="A14" s="219" t="s">
        <v>233</v>
      </c>
      <c r="B14" s="4" t="s">
        <v>232</v>
      </c>
      <c r="C14" s="249" t="s">
        <v>115</v>
      </c>
      <c r="D14" s="249" t="s">
        <v>115</v>
      </c>
      <c r="E14" s="249" t="s">
        <v>115</v>
      </c>
      <c r="F14" s="249" t="s">
        <v>115</v>
      </c>
      <c r="G14" s="249">
        <v>381.42938544999998</v>
      </c>
      <c r="H14" s="249">
        <v>497.55601300000001</v>
      </c>
      <c r="I14" s="249">
        <v>519.14443428000004</v>
      </c>
      <c r="J14" s="249">
        <v>532.59592410999994</v>
      </c>
    </row>
    <row r="15" spans="1:10" x14ac:dyDescent="0.2">
      <c r="A15" s="219" t="s">
        <v>207</v>
      </c>
      <c r="B15" s="4" t="s">
        <v>231</v>
      </c>
      <c r="C15" s="249" t="s">
        <v>115</v>
      </c>
      <c r="D15" s="249" t="s">
        <v>115</v>
      </c>
      <c r="E15" s="248">
        <v>42.412836239999997</v>
      </c>
      <c r="F15" s="249">
        <v>88.501886455663964</v>
      </c>
      <c r="G15" s="249">
        <v>178.64092101524656</v>
      </c>
      <c r="H15" s="249">
        <v>227.04603623</v>
      </c>
      <c r="I15" s="249">
        <v>383.79717556000003</v>
      </c>
      <c r="J15" s="249">
        <v>383.85000823000001</v>
      </c>
    </row>
    <row r="16" spans="1:10" x14ac:dyDescent="0.2">
      <c r="A16" s="554" t="s">
        <v>230</v>
      </c>
      <c r="B16" s="554"/>
      <c r="C16" s="250">
        <v>30117.831898551387</v>
      </c>
      <c r="D16" s="250">
        <v>31159.311923663288</v>
      </c>
      <c r="E16" s="250">
        <v>27620.931431559653</v>
      </c>
      <c r="F16" s="250">
        <v>28843.364486896728</v>
      </c>
      <c r="G16" s="250">
        <v>30165.170106758069</v>
      </c>
      <c r="H16" s="250">
        <v>27470.460405805941</v>
      </c>
      <c r="I16" s="250">
        <v>29286.355247192412</v>
      </c>
      <c r="J16" s="250">
        <v>29072.492352991358</v>
      </c>
    </row>
    <row r="17" spans="1:1" x14ac:dyDescent="0.2">
      <c r="A17" s="185" t="s">
        <v>470</v>
      </c>
    </row>
    <row r="18" spans="1:1" x14ac:dyDescent="0.2">
      <c r="A18" s="10" t="s">
        <v>229</v>
      </c>
    </row>
    <row r="19" spans="1:1" x14ac:dyDescent="0.2">
      <c r="A19" s="10" t="s">
        <v>228</v>
      </c>
    </row>
  </sheetData>
  <mergeCells count="11">
    <mergeCell ref="I5:J5"/>
    <mergeCell ref="A5:B6"/>
    <mergeCell ref="A7:A9"/>
    <mergeCell ref="A10:A12"/>
    <mergeCell ref="A16:B16"/>
    <mergeCell ref="H5:H6"/>
    <mergeCell ref="C5:C6"/>
    <mergeCell ref="D5:D6"/>
    <mergeCell ref="E5:E6"/>
    <mergeCell ref="F5:F6"/>
    <mergeCell ref="G5:G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baseColWidth="10" defaultColWidth="11.42578125" defaultRowHeight="12.75" x14ac:dyDescent="0.2"/>
  <cols>
    <col min="1" max="1" width="32.7109375" style="1" bestFit="1" customWidth="1"/>
    <col min="2" max="6" width="10.140625" style="1" bestFit="1" customWidth="1"/>
    <col min="7" max="7" width="10.140625" style="1" customWidth="1"/>
    <col min="8" max="9" width="10.140625" style="1" bestFit="1" customWidth="1"/>
    <col min="10" max="16384" width="11.42578125" style="1"/>
  </cols>
  <sheetData>
    <row r="1" spans="1:9" x14ac:dyDescent="0.2">
      <c r="A1" s="33" t="s">
        <v>957</v>
      </c>
    </row>
    <row r="2" spans="1:9" x14ac:dyDescent="0.2">
      <c r="A2" s="30" t="s">
        <v>255</v>
      </c>
    </row>
    <row r="3" spans="1:9" x14ac:dyDescent="0.2">
      <c r="A3" s="115" t="s">
        <v>467</v>
      </c>
    </row>
    <row r="4" spans="1:9" x14ac:dyDescent="0.2">
      <c r="A4" s="115"/>
    </row>
    <row r="5" spans="1:9" ht="12.75" customHeight="1" x14ac:dyDescent="0.2">
      <c r="A5" s="560" t="s">
        <v>254</v>
      </c>
      <c r="B5" s="556">
        <v>2013</v>
      </c>
      <c r="C5" s="556">
        <v>2014</v>
      </c>
      <c r="D5" s="556">
        <v>2015</v>
      </c>
      <c r="E5" s="556">
        <v>2016</v>
      </c>
      <c r="F5" s="556">
        <v>2017</v>
      </c>
      <c r="G5" s="556">
        <v>2018</v>
      </c>
      <c r="H5" s="558">
        <v>2019</v>
      </c>
      <c r="I5" s="559"/>
    </row>
    <row r="6" spans="1:9" ht="12.75" customHeight="1" x14ac:dyDescent="0.2">
      <c r="A6" s="561"/>
      <c r="B6" s="557"/>
      <c r="C6" s="557"/>
      <c r="D6" s="557"/>
      <c r="E6" s="557"/>
      <c r="F6" s="557"/>
      <c r="G6" s="557"/>
      <c r="H6" s="207" t="s">
        <v>468</v>
      </c>
      <c r="I6" s="208" t="s">
        <v>469</v>
      </c>
    </row>
    <row r="7" spans="1:9" x14ac:dyDescent="0.2">
      <c r="A7" s="300" t="s">
        <v>253</v>
      </c>
      <c r="B7" s="122">
        <v>14997.518657430002</v>
      </c>
      <c r="C7" s="122">
        <v>15419.125832189999</v>
      </c>
      <c r="D7" s="122">
        <v>14688.820967889997</v>
      </c>
      <c r="E7" s="122">
        <v>13966.27571917</v>
      </c>
      <c r="F7" s="122">
        <v>13772.058262639999</v>
      </c>
      <c r="G7" s="122">
        <v>14738.823344660001</v>
      </c>
      <c r="H7" s="122">
        <v>14133.8472876</v>
      </c>
      <c r="I7" s="301">
        <v>14296.00432796</v>
      </c>
    </row>
    <row r="8" spans="1:9" x14ac:dyDescent="0.2">
      <c r="A8" s="210" t="s">
        <v>252</v>
      </c>
      <c r="B8" s="302">
        <v>603.38535014000001</v>
      </c>
      <c r="C8" s="302">
        <v>0</v>
      </c>
      <c r="D8" s="302">
        <v>0</v>
      </c>
      <c r="E8" s="302">
        <v>0</v>
      </c>
      <c r="F8" s="302">
        <v>0</v>
      </c>
      <c r="G8" s="302">
        <v>0</v>
      </c>
      <c r="H8" s="302">
        <v>0</v>
      </c>
      <c r="I8" s="303">
        <v>0</v>
      </c>
    </row>
    <row r="9" spans="1:9" x14ac:dyDescent="0.2">
      <c r="A9" s="300" t="s">
        <v>251</v>
      </c>
      <c r="B9" s="122">
        <v>0</v>
      </c>
      <c r="C9" s="122">
        <v>-498.93481600999996</v>
      </c>
      <c r="D9" s="122">
        <v>-463.88138633</v>
      </c>
      <c r="E9" s="122">
        <v>-462.28562445999995</v>
      </c>
      <c r="F9" s="122">
        <v>0</v>
      </c>
      <c r="G9" s="122">
        <v>-541.57625513999994</v>
      </c>
      <c r="H9" s="122">
        <v>0</v>
      </c>
      <c r="I9" s="301">
        <v>0</v>
      </c>
    </row>
    <row r="10" spans="1:9" x14ac:dyDescent="0.2">
      <c r="A10" s="210" t="s">
        <v>250</v>
      </c>
      <c r="B10" s="304">
        <v>184.10163677000003</v>
      </c>
      <c r="C10" s="304">
        <v>188.28184464000003</v>
      </c>
      <c r="D10" s="302">
        <v>167.07655888000005</v>
      </c>
      <c r="E10" s="302">
        <v>161.56472608999999</v>
      </c>
      <c r="F10" s="302">
        <v>153.00656141999997</v>
      </c>
      <c r="G10" s="302">
        <v>166.92289189000002</v>
      </c>
      <c r="H10" s="302">
        <v>14.34457098</v>
      </c>
      <c r="I10" s="303">
        <v>13.586856190000001</v>
      </c>
    </row>
    <row r="11" spans="1:9" x14ac:dyDescent="0.2">
      <c r="A11" s="305" t="s">
        <v>249</v>
      </c>
      <c r="B11" s="306">
        <v>2.6542484200000001</v>
      </c>
      <c r="C11" s="306">
        <v>2.3326763599999998</v>
      </c>
      <c r="D11" s="307">
        <v>2.5637013099999999</v>
      </c>
      <c r="E11" s="307">
        <v>3.2296276900000001</v>
      </c>
      <c r="F11" s="307">
        <v>3.7431026499999995</v>
      </c>
      <c r="G11" s="307">
        <v>2.0575200700000003</v>
      </c>
      <c r="H11" s="307">
        <v>0.10343795000000001</v>
      </c>
      <c r="I11" s="308">
        <v>8.9100739999999998E-2</v>
      </c>
    </row>
    <row r="12" spans="1:9" x14ac:dyDescent="0.2">
      <c r="A12" s="309" t="s">
        <v>248</v>
      </c>
      <c r="B12" s="302">
        <v>-363.7111150500038</v>
      </c>
      <c r="C12" s="302">
        <v>-416.96562770000207</v>
      </c>
      <c r="D12" s="302">
        <v>-422.86558521999643</v>
      </c>
      <c r="E12" s="302">
        <v>109.11503455999889</v>
      </c>
      <c r="F12" s="302">
        <v>816.56230805000143</v>
      </c>
      <c r="G12" s="302">
        <v>-227.50753752000111</v>
      </c>
      <c r="H12" s="302">
        <v>148.13876254999988</v>
      </c>
      <c r="I12" s="303">
        <v>-97.171192649999696</v>
      </c>
    </row>
    <row r="13" spans="1:9" x14ac:dyDescent="0.2">
      <c r="A13" s="310" t="s">
        <v>247</v>
      </c>
      <c r="B13" s="122">
        <v>-2.1686971000000002</v>
      </c>
      <c r="C13" s="122">
        <v>-2.6862652300000001</v>
      </c>
      <c r="D13" s="122">
        <v>-2.8748360500000003</v>
      </c>
      <c r="E13" s="122">
        <v>-2.6115927200000004</v>
      </c>
      <c r="F13" s="122">
        <v>-2.8037874500000002</v>
      </c>
      <c r="G13" s="122">
        <v>-2.81515629</v>
      </c>
      <c r="H13" s="122">
        <v>-0.32629317000000002</v>
      </c>
      <c r="I13" s="301">
        <v>-6.3649220000000006E-2</v>
      </c>
    </row>
    <row r="14" spans="1:9" x14ac:dyDescent="0.2">
      <c r="A14" s="311" t="s">
        <v>246</v>
      </c>
      <c r="B14" s="312">
        <v>15419.125832189999</v>
      </c>
      <c r="C14" s="312">
        <v>14688.820967889997</v>
      </c>
      <c r="D14" s="312">
        <v>13966.27571917</v>
      </c>
      <c r="E14" s="312">
        <v>13772.058262639999</v>
      </c>
      <c r="F14" s="312">
        <v>14738.823344660001</v>
      </c>
      <c r="G14" s="312">
        <v>14133.8472876</v>
      </c>
      <c r="H14" s="312">
        <v>14296.00432796</v>
      </c>
      <c r="I14" s="313">
        <v>14212.35634228</v>
      </c>
    </row>
    <row r="15" spans="1:9" x14ac:dyDescent="0.2">
      <c r="A15" s="1" t="s">
        <v>245</v>
      </c>
    </row>
    <row r="16" spans="1:9" x14ac:dyDescent="0.2">
      <c r="A16" s="1" t="s">
        <v>228</v>
      </c>
    </row>
  </sheetData>
  <mergeCells count="8">
    <mergeCell ref="E5:E6"/>
    <mergeCell ref="F5:F6"/>
    <mergeCell ref="H5:I5"/>
    <mergeCell ref="A5:A6"/>
    <mergeCell ref="B5:B6"/>
    <mergeCell ref="C5:C6"/>
    <mergeCell ref="D5:D6"/>
    <mergeCell ref="G5:G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baseColWidth="10" defaultColWidth="11.42578125" defaultRowHeight="12.75" x14ac:dyDescent="0.2"/>
  <cols>
    <col min="1" max="1" width="32.7109375" style="1" bestFit="1" customWidth="1"/>
    <col min="2" max="6" width="9" style="1" bestFit="1" customWidth="1"/>
    <col min="7" max="8" width="10.140625" style="1" bestFit="1" customWidth="1"/>
    <col min="9" max="9" width="9" style="1" bestFit="1" customWidth="1"/>
    <col min="10" max="16384" width="11.42578125" style="1"/>
  </cols>
  <sheetData>
    <row r="1" spans="1:9" x14ac:dyDescent="0.2">
      <c r="A1" s="33" t="s">
        <v>958</v>
      </c>
    </row>
    <row r="2" spans="1:9" x14ac:dyDescent="0.2">
      <c r="A2" s="30" t="s">
        <v>256</v>
      </c>
    </row>
    <row r="3" spans="1:9" x14ac:dyDescent="0.2">
      <c r="A3" s="115" t="s">
        <v>467</v>
      </c>
    </row>
    <row r="5" spans="1:9" x14ac:dyDescent="0.2">
      <c r="A5" s="560" t="s">
        <v>254</v>
      </c>
      <c r="B5" s="556">
        <v>2013</v>
      </c>
      <c r="C5" s="556">
        <v>2014</v>
      </c>
      <c r="D5" s="556">
        <v>2015</v>
      </c>
      <c r="E5" s="556">
        <v>2016</v>
      </c>
      <c r="F5" s="556">
        <v>2017</v>
      </c>
      <c r="G5" s="556">
        <v>2018</v>
      </c>
      <c r="H5" s="558">
        <v>2019</v>
      </c>
      <c r="I5" s="559"/>
    </row>
    <row r="6" spans="1:9" x14ac:dyDescent="0.2">
      <c r="A6" s="563"/>
      <c r="B6" s="562"/>
      <c r="C6" s="562"/>
      <c r="D6" s="562"/>
      <c r="E6" s="562"/>
      <c r="F6" s="562"/>
      <c r="G6" s="562"/>
      <c r="H6" s="217" t="s">
        <v>468</v>
      </c>
      <c r="I6" s="218" t="s">
        <v>469</v>
      </c>
    </row>
    <row r="7" spans="1:9" x14ac:dyDescent="0.2">
      <c r="A7" s="210" t="s">
        <v>253</v>
      </c>
      <c r="B7" s="302">
        <v>5883.2542653299997</v>
      </c>
      <c r="C7" s="302">
        <v>7335.11450547</v>
      </c>
      <c r="D7" s="302">
        <v>7943.6994030900005</v>
      </c>
      <c r="E7" s="302">
        <v>8112.20545984</v>
      </c>
      <c r="F7" s="302">
        <v>8862.074811370001</v>
      </c>
      <c r="G7" s="302">
        <v>10010.951766169999</v>
      </c>
      <c r="H7" s="302">
        <v>9663.2495183499996</v>
      </c>
      <c r="I7" s="303">
        <v>9933.0309380399995</v>
      </c>
    </row>
    <row r="8" spans="1:9" x14ac:dyDescent="0.2">
      <c r="A8" s="300" t="s">
        <v>252</v>
      </c>
      <c r="B8" s="122">
        <v>1376.7497866199999</v>
      </c>
      <c r="C8" s="122">
        <v>498.93481600999996</v>
      </c>
      <c r="D8" s="122">
        <v>463.88138633</v>
      </c>
      <c r="E8" s="122">
        <v>462.28562445999995</v>
      </c>
      <c r="F8" s="122">
        <v>505.15019870999998</v>
      </c>
      <c r="G8" s="122">
        <v>541.57625513999994</v>
      </c>
      <c r="H8" s="122">
        <v>0</v>
      </c>
      <c r="I8" s="301">
        <v>0</v>
      </c>
    </row>
    <row r="9" spans="1:9" x14ac:dyDescent="0.2">
      <c r="A9" s="210" t="s">
        <v>251</v>
      </c>
      <c r="B9" s="302">
        <v>0</v>
      </c>
      <c r="C9" s="302">
        <v>0</v>
      </c>
      <c r="D9" s="302">
        <v>0</v>
      </c>
      <c r="E9" s="302">
        <v>0</v>
      </c>
      <c r="F9" s="302">
        <v>-313.94659703999997</v>
      </c>
      <c r="G9" s="302">
        <v>-525.05266657999994</v>
      </c>
      <c r="H9" s="302">
        <v>0</v>
      </c>
      <c r="I9" s="303">
        <v>0</v>
      </c>
    </row>
    <row r="10" spans="1:9" x14ac:dyDescent="0.2">
      <c r="A10" s="300" t="s">
        <v>250</v>
      </c>
      <c r="B10" s="122">
        <v>174.06430327999999</v>
      </c>
      <c r="C10" s="122">
        <v>190.17767837</v>
      </c>
      <c r="D10" s="122">
        <v>194.28559151000002</v>
      </c>
      <c r="E10" s="122">
        <v>197.38317486</v>
      </c>
      <c r="F10" s="122">
        <v>207.71287271999998</v>
      </c>
      <c r="G10" s="122">
        <v>221.70383745000001</v>
      </c>
      <c r="H10" s="122">
        <v>23.036192710000002</v>
      </c>
      <c r="I10" s="301">
        <v>20.90161548</v>
      </c>
    </row>
    <row r="11" spans="1:9" x14ac:dyDescent="0.2">
      <c r="A11" s="314" t="s">
        <v>249</v>
      </c>
      <c r="B11" s="315">
        <v>0.24254934</v>
      </c>
      <c r="C11" s="315">
        <v>0.56745648999999965</v>
      </c>
      <c r="D11" s="315">
        <v>0.27816148000000002</v>
      </c>
      <c r="E11" s="315">
        <v>0.29131671999999997</v>
      </c>
      <c r="F11" s="315">
        <v>0.33838706000000002</v>
      </c>
      <c r="G11" s="315">
        <v>0.39452753000000002</v>
      </c>
      <c r="H11" s="302">
        <v>1.4539959999999999E-2</v>
      </c>
      <c r="I11" s="303">
        <v>1.5219649999999999E-2</v>
      </c>
    </row>
    <row r="12" spans="1:9" x14ac:dyDescent="0.2">
      <c r="A12" s="317" t="s">
        <v>248</v>
      </c>
      <c r="B12" s="122">
        <v>-94.602425289999573</v>
      </c>
      <c r="C12" s="122">
        <v>-75.898360739999504</v>
      </c>
      <c r="D12" s="122">
        <v>-485.18846819000049</v>
      </c>
      <c r="E12" s="122">
        <v>94.445534770001089</v>
      </c>
      <c r="F12" s="122">
        <v>754.81115480999813</v>
      </c>
      <c r="G12" s="122">
        <v>-581.18958039999973</v>
      </c>
      <c r="H12" s="122">
        <v>247.53021618999989</v>
      </c>
      <c r="I12" s="301">
        <v>19.552899170001218</v>
      </c>
    </row>
    <row r="13" spans="1:9" x14ac:dyDescent="0.2">
      <c r="A13" s="316" t="s">
        <v>247</v>
      </c>
      <c r="B13" s="302">
        <v>-4.3514244699999995</v>
      </c>
      <c r="C13" s="302">
        <v>-4.6292360200000005</v>
      </c>
      <c r="D13" s="302">
        <v>-4.4724529000000004</v>
      </c>
      <c r="E13" s="302">
        <v>-4.2449825600000004</v>
      </c>
      <c r="F13" s="302">
        <v>-4.8506744000000008</v>
      </c>
      <c r="G13" s="302">
        <v>-4.7400934299999999</v>
      </c>
      <c r="H13" s="302">
        <v>-0.7849892100000001</v>
      </c>
      <c r="I13" s="303">
        <v>-0.26956650000000004</v>
      </c>
    </row>
    <row r="14" spans="1:9" x14ac:dyDescent="0.2">
      <c r="A14" s="297" t="s">
        <v>246</v>
      </c>
      <c r="B14" s="298">
        <v>7335.11450547</v>
      </c>
      <c r="C14" s="298">
        <v>7943.6994030900005</v>
      </c>
      <c r="D14" s="298">
        <v>8112.20545984</v>
      </c>
      <c r="E14" s="298">
        <v>8862.074811370001</v>
      </c>
      <c r="F14" s="298">
        <v>10010.951766169999</v>
      </c>
      <c r="G14" s="298">
        <v>9663.2495183499996</v>
      </c>
      <c r="H14" s="298">
        <v>9933.0309380399995</v>
      </c>
      <c r="I14" s="299">
        <v>9973.2158861900007</v>
      </c>
    </row>
    <row r="15" spans="1:9" x14ac:dyDescent="0.2">
      <c r="A15" s="1" t="s">
        <v>245</v>
      </c>
    </row>
    <row r="16" spans="1:9" x14ac:dyDescent="0.2">
      <c r="A16" s="1" t="s">
        <v>228</v>
      </c>
    </row>
  </sheetData>
  <mergeCells count="8">
    <mergeCell ref="G5:G6"/>
    <mergeCell ref="H5:I5"/>
    <mergeCell ref="A5:A6"/>
    <mergeCell ref="B5:B6"/>
    <mergeCell ref="C5:C6"/>
    <mergeCell ref="D5:D6"/>
    <mergeCell ref="E5:E6"/>
    <mergeCell ref="F5:F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baseColWidth="10" defaultColWidth="11.42578125" defaultRowHeight="12.75" x14ac:dyDescent="0.2"/>
  <cols>
    <col min="1" max="1" width="18.140625" style="1" customWidth="1"/>
    <col min="2" max="7" width="6" style="1" customWidth="1"/>
    <col min="8" max="9" width="8.7109375" style="1" customWidth="1"/>
    <col min="10" max="16384" width="11.42578125" style="1"/>
  </cols>
  <sheetData>
    <row r="1" spans="1:9" x14ac:dyDescent="0.2">
      <c r="A1" s="33" t="s">
        <v>959</v>
      </c>
      <c r="B1" s="122"/>
    </row>
    <row r="2" spans="1:9" x14ac:dyDescent="0.2">
      <c r="A2" s="30" t="s">
        <v>258</v>
      </c>
      <c r="B2" s="122"/>
    </row>
    <row r="3" spans="1:9" x14ac:dyDescent="0.2">
      <c r="A3" s="186" t="s">
        <v>467</v>
      </c>
      <c r="B3" s="122"/>
    </row>
    <row r="4" spans="1:9" x14ac:dyDescent="0.2">
      <c r="B4" s="122"/>
    </row>
    <row r="5" spans="1:9" x14ac:dyDescent="0.2">
      <c r="A5" s="568" t="s">
        <v>257</v>
      </c>
      <c r="B5" s="570">
        <v>2013</v>
      </c>
      <c r="C5" s="564">
        <v>2014</v>
      </c>
      <c r="D5" s="564">
        <v>2015</v>
      </c>
      <c r="E5" s="564">
        <v>2016</v>
      </c>
      <c r="F5" s="564">
        <v>2017</v>
      </c>
      <c r="G5" s="564">
        <v>2018</v>
      </c>
      <c r="H5" s="566">
        <v>2019</v>
      </c>
      <c r="I5" s="567"/>
    </row>
    <row r="6" spans="1:9" x14ac:dyDescent="0.2">
      <c r="A6" s="569"/>
      <c r="B6" s="571"/>
      <c r="C6" s="565"/>
      <c r="D6" s="565"/>
      <c r="E6" s="565"/>
      <c r="F6" s="565"/>
      <c r="G6" s="565"/>
      <c r="H6" s="320" t="s">
        <v>468</v>
      </c>
      <c r="I6" s="321" t="s">
        <v>469</v>
      </c>
    </row>
    <row r="7" spans="1:9" x14ac:dyDescent="0.2">
      <c r="A7" s="213" t="s">
        <v>241</v>
      </c>
      <c r="B7" s="323">
        <v>4.7023196908924803</v>
      </c>
      <c r="C7" s="323">
        <v>4.9000000000000004</v>
      </c>
      <c r="D7" s="323">
        <v>4.7792231870220601</v>
      </c>
      <c r="E7" s="323">
        <v>4.7966728653928801</v>
      </c>
      <c r="F7" s="323">
        <v>4.8121361685700599</v>
      </c>
      <c r="G7" s="323">
        <v>4.8431165207373601</v>
      </c>
      <c r="H7" s="323">
        <v>4.8039797935484696</v>
      </c>
      <c r="I7" s="324">
        <v>4.7644437763697196</v>
      </c>
    </row>
    <row r="8" spans="1:9" x14ac:dyDescent="0.2">
      <c r="A8" s="322" t="s">
        <v>240</v>
      </c>
      <c r="B8" s="318">
        <v>7.1187082802089003</v>
      </c>
      <c r="C8" s="318">
        <v>7.92</v>
      </c>
      <c r="D8" s="318">
        <v>7.7110715624736521</v>
      </c>
      <c r="E8" s="318">
        <v>7.9896912831125997</v>
      </c>
      <c r="F8" s="318">
        <v>8.2144034479530674</v>
      </c>
      <c r="G8" s="318">
        <v>7.9995158440941028</v>
      </c>
      <c r="H8" s="318">
        <v>7.1905089569557914</v>
      </c>
      <c r="I8" s="319">
        <v>7.2353764782446737</v>
      </c>
    </row>
    <row r="9" spans="1:9" x14ac:dyDescent="0.2">
      <c r="A9" s="1" t="s">
        <v>228</v>
      </c>
    </row>
    <row r="10" spans="1:9" x14ac:dyDescent="0.2">
      <c r="A10" s="123"/>
      <c r="B10" s="122"/>
    </row>
    <row r="11" spans="1:9" x14ac:dyDescent="0.2">
      <c r="A11" s="123"/>
      <c r="B11" s="122"/>
    </row>
  </sheetData>
  <mergeCells count="8">
    <mergeCell ref="E5:E6"/>
    <mergeCell ref="F5:F6"/>
    <mergeCell ref="H5:I5"/>
    <mergeCell ref="A5:A6"/>
    <mergeCell ref="B5:B6"/>
    <mergeCell ref="C5:C6"/>
    <mergeCell ref="D5:D6"/>
    <mergeCell ref="G5:G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heetViews>
  <sheetFormatPr baseColWidth="10" defaultColWidth="11.42578125" defaultRowHeight="12.75" x14ac:dyDescent="0.2"/>
  <cols>
    <col min="1" max="1" width="38.5703125" style="1" bestFit="1" customWidth="1"/>
    <col min="2" max="2" width="34.85546875" style="1" bestFit="1" customWidth="1"/>
    <col min="3" max="3" width="14" style="1" bestFit="1" customWidth="1"/>
    <col min="4" max="4" width="12.140625" style="1" bestFit="1" customWidth="1"/>
    <col min="5" max="16384" width="11.42578125" style="1"/>
  </cols>
  <sheetData>
    <row r="1" spans="1:4" x14ac:dyDescent="0.2">
      <c r="A1" s="33" t="s">
        <v>960</v>
      </c>
      <c r="B1" s="122"/>
      <c r="C1" s="122"/>
      <c r="D1" s="122"/>
    </row>
    <row r="2" spans="1:4" x14ac:dyDescent="0.2">
      <c r="A2" s="30" t="s">
        <v>681</v>
      </c>
      <c r="B2" s="122"/>
      <c r="C2" s="122"/>
      <c r="D2" s="122"/>
    </row>
    <row r="3" spans="1:4" x14ac:dyDescent="0.2">
      <c r="A3" s="123" t="s">
        <v>287</v>
      </c>
      <c r="B3" s="121"/>
      <c r="C3" s="121"/>
      <c r="D3" s="121"/>
    </row>
    <row r="4" spans="1:4" x14ac:dyDescent="0.2">
      <c r="A4" s="186" t="s">
        <v>467</v>
      </c>
    </row>
    <row r="6" spans="1:4" x14ac:dyDescent="0.2">
      <c r="A6" s="211" t="s">
        <v>275</v>
      </c>
      <c r="B6" s="325" t="s">
        <v>274</v>
      </c>
      <c r="C6" s="326" t="s">
        <v>273</v>
      </c>
      <c r="D6" s="212" t="s">
        <v>272</v>
      </c>
    </row>
    <row r="7" spans="1:4" x14ac:dyDescent="0.2">
      <c r="A7" s="572" t="s">
        <v>271</v>
      </c>
      <c r="B7" s="327" t="s">
        <v>261</v>
      </c>
      <c r="C7" s="328">
        <v>0.4208735468362213</v>
      </c>
      <c r="D7" s="575">
        <v>0.44417368549997005</v>
      </c>
    </row>
    <row r="8" spans="1:4" x14ac:dyDescent="0.2">
      <c r="A8" s="573"/>
      <c r="B8" s="124" t="s">
        <v>260</v>
      </c>
      <c r="C8" s="187">
        <v>0.73177196127189004</v>
      </c>
      <c r="D8" s="576"/>
    </row>
    <row r="9" spans="1:4" x14ac:dyDescent="0.2">
      <c r="A9" s="574"/>
      <c r="B9" s="329" t="s">
        <v>259</v>
      </c>
      <c r="C9" s="330">
        <v>0.59360612818027148</v>
      </c>
      <c r="D9" s="577"/>
    </row>
    <row r="10" spans="1:4" x14ac:dyDescent="0.2">
      <c r="A10" s="572" t="s">
        <v>270</v>
      </c>
      <c r="B10" s="327" t="s">
        <v>269</v>
      </c>
      <c r="C10" s="328">
        <v>0.27068791335246001</v>
      </c>
      <c r="D10" s="575">
        <v>0.25805910871200377</v>
      </c>
    </row>
    <row r="11" spans="1:4" x14ac:dyDescent="0.2">
      <c r="A11" s="573"/>
      <c r="B11" s="124" t="s">
        <v>260</v>
      </c>
      <c r="C11" s="187">
        <v>0.26822803872810991</v>
      </c>
      <c r="D11" s="576"/>
    </row>
    <row r="12" spans="1:4" x14ac:dyDescent="0.2">
      <c r="A12" s="574"/>
      <c r="B12" s="329" t="s">
        <v>259</v>
      </c>
      <c r="C12" s="330">
        <v>9.7814942101907137E-2</v>
      </c>
      <c r="D12" s="577"/>
    </row>
    <row r="13" spans="1:4" x14ac:dyDescent="0.2">
      <c r="A13" s="572" t="s">
        <v>268</v>
      </c>
      <c r="B13" s="327" t="s">
        <v>267</v>
      </c>
      <c r="C13" s="328">
        <v>0.22371026847387057</v>
      </c>
      <c r="D13" s="575">
        <v>0.20506754266797528</v>
      </c>
    </row>
    <row r="14" spans="1:4" x14ac:dyDescent="0.2">
      <c r="A14" s="573"/>
      <c r="B14" s="124" t="s">
        <v>260</v>
      </c>
      <c r="C14" s="187">
        <v>0</v>
      </c>
      <c r="D14" s="576"/>
    </row>
    <row r="15" spans="1:4" x14ac:dyDescent="0.2">
      <c r="A15" s="574"/>
      <c r="B15" s="329" t="s">
        <v>259</v>
      </c>
      <c r="C15" s="330">
        <v>7.355224949636692E-2</v>
      </c>
      <c r="D15" s="577"/>
    </row>
    <row r="16" spans="1:4" x14ac:dyDescent="0.2">
      <c r="A16" s="572" t="s">
        <v>266</v>
      </c>
      <c r="B16" s="327" t="s">
        <v>261</v>
      </c>
      <c r="C16" s="328">
        <v>8.4728271337448216E-2</v>
      </c>
      <c r="D16" s="575">
        <v>7.7568721844738897E-2</v>
      </c>
    </row>
    <row r="17" spans="1:4" x14ac:dyDescent="0.2">
      <c r="A17" s="573"/>
      <c r="B17" s="124" t="s">
        <v>260</v>
      </c>
      <c r="C17" s="187">
        <v>0</v>
      </c>
      <c r="D17" s="576"/>
    </row>
    <row r="18" spans="1:4" x14ac:dyDescent="0.2">
      <c r="A18" s="574"/>
      <c r="B18" s="329" t="s">
        <v>259</v>
      </c>
      <c r="C18" s="330">
        <v>2.6495854540000405E-2</v>
      </c>
      <c r="D18" s="577"/>
    </row>
    <row r="19" spans="1:4" x14ac:dyDescent="0.2">
      <c r="A19" s="572" t="s">
        <v>265</v>
      </c>
      <c r="B19" s="327" t="s">
        <v>261</v>
      </c>
      <c r="C19" s="328">
        <v>0</v>
      </c>
      <c r="D19" s="575">
        <v>3.7712137784925563E-3</v>
      </c>
    </row>
    <row r="20" spans="1:4" x14ac:dyDescent="0.2">
      <c r="A20" s="573"/>
      <c r="B20" s="124" t="s">
        <v>260</v>
      </c>
      <c r="C20" s="187">
        <v>0</v>
      </c>
      <c r="D20" s="576"/>
    </row>
    <row r="21" spans="1:4" x14ac:dyDescent="0.2">
      <c r="A21" s="574"/>
      <c r="B21" s="329" t="s">
        <v>259</v>
      </c>
      <c r="C21" s="330">
        <v>5.1973919450303246E-2</v>
      </c>
      <c r="D21" s="577"/>
    </row>
    <row r="22" spans="1:4" x14ac:dyDescent="0.2">
      <c r="A22" s="572" t="s">
        <v>264</v>
      </c>
      <c r="B22" s="327" t="s">
        <v>261</v>
      </c>
      <c r="C22" s="328">
        <v>0</v>
      </c>
      <c r="D22" s="575">
        <v>2.1952441409916353E-3</v>
      </c>
    </row>
    <row r="23" spans="1:4" x14ac:dyDescent="0.2">
      <c r="A23" s="573"/>
      <c r="B23" s="124" t="s">
        <v>260</v>
      </c>
      <c r="C23" s="187">
        <v>0</v>
      </c>
      <c r="D23" s="576"/>
    </row>
    <row r="24" spans="1:4" x14ac:dyDescent="0.2">
      <c r="A24" s="574"/>
      <c r="B24" s="329" t="s">
        <v>259</v>
      </c>
      <c r="C24" s="330">
        <v>3.0254302423358258E-2</v>
      </c>
      <c r="D24" s="577"/>
    </row>
    <row r="25" spans="1:4" x14ac:dyDescent="0.2">
      <c r="A25" s="572" t="s">
        <v>263</v>
      </c>
      <c r="B25" s="327" t="s">
        <v>261</v>
      </c>
      <c r="C25" s="328">
        <v>0</v>
      </c>
      <c r="D25" s="575">
        <v>1.5473258785746358E-3</v>
      </c>
    </row>
    <row r="26" spans="1:4" x14ac:dyDescent="0.2">
      <c r="A26" s="573"/>
      <c r="B26" s="124" t="s">
        <v>260</v>
      </c>
      <c r="C26" s="187">
        <v>0</v>
      </c>
      <c r="D26" s="576"/>
    </row>
    <row r="27" spans="1:4" x14ac:dyDescent="0.2">
      <c r="A27" s="574"/>
      <c r="B27" s="329" t="s">
        <v>259</v>
      </c>
      <c r="C27" s="330">
        <v>2.1324855948249594E-2</v>
      </c>
      <c r="D27" s="577"/>
    </row>
    <row r="28" spans="1:4" x14ac:dyDescent="0.2">
      <c r="A28" s="572" t="s">
        <v>262</v>
      </c>
      <c r="B28" s="327" t="s">
        <v>261</v>
      </c>
      <c r="C28" s="328">
        <v>0</v>
      </c>
      <c r="D28" s="575">
        <v>7.6171574772530629E-3</v>
      </c>
    </row>
    <row r="29" spans="1:4" x14ac:dyDescent="0.2">
      <c r="A29" s="573"/>
      <c r="B29" s="124" t="s">
        <v>260</v>
      </c>
      <c r="C29" s="187">
        <v>0</v>
      </c>
      <c r="D29" s="576"/>
    </row>
    <row r="30" spans="1:4" x14ac:dyDescent="0.2">
      <c r="A30" s="574"/>
      <c r="B30" s="329" t="s">
        <v>259</v>
      </c>
      <c r="C30" s="330">
        <v>0.10497774785954292</v>
      </c>
      <c r="D30" s="577"/>
    </row>
    <row r="31" spans="1:4" x14ac:dyDescent="0.2">
      <c r="A31" s="331"/>
      <c r="B31" s="326"/>
      <c r="C31" s="326" t="s">
        <v>138</v>
      </c>
      <c r="D31" s="332">
        <v>1</v>
      </c>
    </row>
    <row r="32" spans="1:4" x14ac:dyDescent="0.2">
      <c r="A32" s="1" t="s">
        <v>228</v>
      </c>
    </row>
  </sheetData>
  <mergeCells count="16">
    <mergeCell ref="A25:A27"/>
    <mergeCell ref="D25:D27"/>
    <mergeCell ref="A28:A30"/>
    <mergeCell ref="D28:D30"/>
    <mergeCell ref="A16:A18"/>
    <mergeCell ref="D16:D18"/>
    <mergeCell ref="A19:A21"/>
    <mergeCell ref="D19:D21"/>
    <mergeCell ref="A22:A24"/>
    <mergeCell ref="D22:D24"/>
    <mergeCell ref="A7:A9"/>
    <mergeCell ref="D7:D9"/>
    <mergeCell ref="A10:A12"/>
    <mergeCell ref="D10:D12"/>
    <mergeCell ref="A13:A15"/>
    <mergeCell ref="D13:D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baseColWidth="10" defaultColWidth="11.42578125" defaultRowHeight="12.75" x14ac:dyDescent="0.2"/>
  <cols>
    <col min="1" max="1" width="15.28515625" style="1" customWidth="1"/>
    <col min="2" max="8" width="16" style="1" customWidth="1"/>
    <col min="9" max="16384" width="11.42578125" style="1"/>
  </cols>
  <sheetData>
    <row r="1" spans="1:8" x14ac:dyDescent="0.2">
      <c r="A1" s="33" t="s">
        <v>961</v>
      </c>
    </row>
    <row r="2" spans="1:8" x14ac:dyDescent="0.2">
      <c r="A2" s="33" t="s">
        <v>288</v>
      </c>
    </row>
    <row r="3" spans="1:8" x14ac:dyDescent="0.2">
      <c r="A3" s="1" t="s">
        <v>284</v>
      </c>
    </row>
    <row r="4" spans="1:8" x14ac:dyDescent="0.2">
      <c r="A4" s="1" t="s">
        <v>467</v>
      </c>
    </row>
    <row r="5" spans="1:8" ht="25.5" x14ac:dyDescent="0.2">
      <c r="A5" s="213" t="s">
        <v>275</v>
      </c>
      <c r="B5" s="188" t="s">
        <v>471</v>
      </c>
      <c r="C5" s="188" t="s">
        <v>472</v>
      </c>
      <c r="D5" s="188" t="s">
        <v>473</v>
      </c>
      <c r="E5" s="188" t="s">
        <v>474</v>
      </c>
      <c r="F5" s="188" t="s">
        <v>475</v>
      </c>
      <c r="G5" s="188" t="s">
        <v>259</v>
      </c>
      <c r="H5" s="334" t="s">
        <v>138</v>
      </c>
    </row>
    <row r="6" spans="1:8" x14ac:dyDescent="0.2">
      <c r="A6" s="335" t="s">
        <v>271</v>
      </c>
      <c r="B6" s="540">
        <v>0.30604654168048617</v>
      </c>
      <c r="C6" s="540">
        <v>0.41435141666709735</v>
      </c>
      <c r="D6" s="540">
        <v>1</v>
      </c>
      <c r="E6" s="540">
        <v>0.64862453205101378</v>
      </c>
      <c r="F6" s="540">
        <v>0.82970839238340099</v>
      </c>
      <c r="G6" s="540">
        <v>0.59476614904529557</v>
      </c>
      <c r="H6" s="541">
        <v>0.51317816187162824</v>
      </c>
    </row>
    <row r="7" spans="1:8" x14ac:dyDescent="0.2">
      <c r="A7" s="333" t="s">
        <v>270</v>
      </c>
      <c r="B7" s="542">
        <v>0.2752409203118667</v>
      </c>
      <c r="C7" s="542">
        <v>0.20155370215458293</v>
      </c>
      <c r="D7" s="542">
        <v>0</v>
      </c>
      <c r="E7" s="542">
        <v>0.23789659453807732</v>
      </c>
      <c r="F7" s="542">
        <v>0.15149559733545234</v>
      </c>
      <c r="G7" s="542">
        <v>9.7463653781560092E-2</v>
      </c>
      <c r="H7" s="543">
        <v>0.1929358755364855</v>
      </c>
    </row>
    <row r="8" spans="1:8" x14ac:dyDescent="0.2">
      <c r="A8" s="333" t="s">
        <v>268</v>
      </c>
      <c r="B8" s="542">
        <v>0.24881144628195453</v>
      </c>
      <c r="C8" s="542">
        <v>2.9887901263989915E-2</v>
      </c>
      <c r="D8" s="542">
        <v>0</v>
      </c>
      <c r="E8" s="542">
        <v>1.203127248410661E-2</v>
      </c>
      <c r="F8" s="542">
        <v>0</v>
      </c>
      <c r="G8" s="542">
        <v>7.3337910250578897E-2</v>
      </c>
      <c r="H8" s="543">
        <v>0.11823853282600152</v>
      </c>
    </row>
    <row r="9" spans="1:8" x14ac:dyDescent="0.2">
      <c r="A9" s="333" t="s">
        <v>265</v>
      </c>
      <c r="B9" s="542">
        <v>5.8988343846700646E-2</v>
      </c>
      <c r="C9" s="542">
        <v>0.30587255080098991</v>
      </c>
      <c r="D9" s="542">
        <v>0</v>
      </c>
      <c r="E9" s="542">
        <v>5.4314846974829328E-2</v>
      </c>
      <c r="F9" s="542">
        <v>1.8796010281146483E-2</v>
      </c>
      <c r="G9" s="542">
        <v>5.2054598725970541E-2</v>
      </c>
      <c r="H9" s="543">
        <v>7.7060511227762835E-2</v>
      </c>
    </row>
    <row r="10" spans="1:8" x14ac:dyDescent="0.2">
      <c r="A10" s="333" t="s">
        <v>264</v>
      </c>
      <c r="B10" s="542">
        <v>3.2278893213713314E-2</v>
      </c>
      <c r="C10" s="542">
        <v>2.0152029452772516E-2</v>
      </c>
      <c r="D10" s="542">
        <v>0</v>
      </c>
      <c r="E10" s="542">
        <v>3.7953524534359441E-2</v>
      </c>
      <c r="F10" s="542">
        <v>0</v>
      </c>
      <c r="G10" s="542">
        <v>3.0972835158239849E-2</v>
      </c>
      <c r="H10" s="543">
        <v>2.695194800617666E-2</v>
      </c>
    </row>
    <row r="11" spans="1:8" x14ac:dyDescent="0.2">
      <c r="A11" s="333" t="s">
        <v>263</v>
      </c>
      <c r="B11" s="542">
        <v>1.7704584996071318E-2</v>
      </c>
      <c r="C11" s="542">
        <v>1.1729037226247468E-2</v>
      </c>
      <c r="D11" s="542">
        <v>0</v>
      </c>
      <c r="E11" s="542">
        <v>4.3560616220151265E-3</v>
      </c>
      <c r="F11" s="542">
        <v>0</v>
      </c>
      <c r="G11" s="542">
        <v>2.1289160667913688E-2</v>
      </c>
      <c r="H11" s="543">
        <v>1.3853826884883997E-2</v>
      </c>
    </row>
    <row r="12" spans="1:8" x14ac:dyDescent="0.2">
      <c r="A12" s="333" t="s">
        <v>286</v>
      </c>
      <c r="B12" s="542">
        <v>2.2552017925194505E-2</v>
      </c>
      <c r="C12" s="542">
        <v>0</v>
      </c>
      <c r="D12" s="542">
        <v>0</v>
      </c>
      <c r="E12" s="542">
        <v>0</v>
      </c>
      <c r="F12" s="542">
        <v>0</v>
      </c>
      <c r="G12" s="542">
        <v>1.5854551925736884E-2</v>
      </c>
      <c r="H12" s="543">
        <v>1.2550098461544569E-2</v>
      </c>
    </row>
    <row r="13" spans="1:8" x14ac:dyDescent="0.2">
      <c r="A13" s="333" t="s">
        <v>266</v>
      </c>
      <c r="B13" s="542">
        <v>5.4885853134914011E-3</v>
      </c>
      <c r="C13" s="542">
        <v>0</v>
      </c>
      <c r="D13" s="542">
        <v>0</v>
      </c>
      <c r="E13" s="542">
        <v>4.5182694802629961E-3</v>
      </c>
      <c r="F13" s="542">
        <v>0</v>
      </c>
      <c r="G13" s="542">
        <v>2.6586296011886071E-2</v>
      </c>
      <c r="H13" s="543">
        <v>9.2119196101552725E-3</v>
      </c>
    </row>
    <row r="14" spans="1:8" x14ac:dyDescent="0.2">
      <c r="A14" s="333" t="s">
        <v>262</v>
      </c>
      <c r="B14" s="542">
        <v>3.2888666430521685E-2</v>
      </c>
      <c r="C14" s="542">
        <v>1.6453362434319982E-2</v>
      </c>
      <c r="D14" s="542">
        <v>0</v>
      </c>
      <c r="E14" s="542">
        <v>3.0489831533529895E-4</v>
      </c>
      <c r="F14" s="542">
        <v>0</v>
      </c>
      <c r="G14" s="542">
        <v>8.7674844432818283E-2</v>
      </c>
      <c r="H14" s="543">
        <v>3.6019125575361126E-2</v>
      </c>
    </row>
    <row r="15" spans="1:8" x14ac:dyDescent="0.2">
      <c r="A15" s="213" t="s">
        <v>138</v>
      </c>
      <c r="B15" s="189">
        <v>1.0000000000000002</v>
      </c>
      <c r="C15" s="189">
        <v>1.0000000000000002</v>
      </c>
      <c r="D15" s="189">
        <v>1</v>
      </c>
      <c r="E15" s="189">
        <v>0.99999999999999989</v>
      </c>
      <c r="F15" s="189">
        <v>0.99999999999999989</v>
      </c>
      <c r="G15" s="189">
        <v>0.99999999999999989</v>
      </c>
      <c r="H15" s="336">
        <v>0.99999999999999967</v>
      </c>
    </row>
    <row r="16" spans="1:8" x14ac:dyDescent="0.2">
      <c r="A16" s="1" t="s">
        <v>228</v>
      </c>
      <c r="B16" s="136"/>
      <c r="C16" s="136"/>
      <c r="D16" s="136"/>
      <c r="E16" s="6"/>
    </row>
    <row r="17" spans="1:1" x14ac:dyDescent="0.2">
      <c r="A17" s="12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baseColWidth="10" defaultColWidth="11.42578125" defaultRowHeight="12.75" x14ac:dyDescent="0.2"/>
  <cols>
    <col min="1" max="1" width="33.28515625" style="1" bestFit="1" customWidth="1"/>
    <col min="2" max="3" width="11.42578125" style="1" customWidth="1"/>
    <col min="4" max="16384" width="11.42578125" style="1"/>
  </cols>
  <sheetData>
    <row r="1" spans="1:3" x14ac:dyDescent="0.2">
      <c r="A1" s="33" t="s">
        <v>962</v>
      </c>
    </row>
    <row r="2" spans="1:3" x14ac:dyDescent="0.2">
      <c r="A2" s="33" t="s">
        <v>285</v>
      </c>
    </row>
    <row r="3" spans="1:3" x14ac:dyDescent="0.2">
      <c r="A3" s="1" t="s">
        <v>284</v>
      </c>
    </row>
    <row r="4" spans="1:3" ht="12" customHeight="1" x14ac:dyDescent="0.2">
      <c r="A4" s="186" t="s">
        <v>467</v>
      </c>
    </row>
    <row r="5" spans="1:3" ht="12" customHeight="1" x14ac:dyDescent="0.2"/>
    <row r="6" spans="1:3" ht="15" x14ac:dyDescent="0.2">
      <c r="A6" s="339" t="s">
        <v>283</v>
      </c>
      <c r="B6" s="266" t="s">
        <v>684</v>
      </c>
      <c r="C6" s="268" t="s">
        <v>685</v>
      </c>
    </row>
    <row r="7" spans="1:3" x14ac:dyDescent="0.2">
      <c r="A7" s="467" t="s">
        <v>282</v>
      </c>
      <c r="B7" s="337">
        <v>0.52345333190485654</v>
      </c>
      <c r="C7" s="338">
        <v>0.21478246058419395</v>
      </c>
    </row>
    <row r="8" spans="1:3" x14ac:dyDescent="0.2">
      <c r="A8" s="467" t="s">
        <v>476</v>
      </c>
      <c r="B8" s="337">
        <v>3.5577998402318359E-2</v>
      </c>
      <c r="C8" s="338">
        <v>0.17883455841552065</v>
      </c>
    </row>
    <row r="9" spans="1:3" x14ac:dyDescent="0.2">
      <c r="A9" s="467" t="s">
        <v>477</v>
      </c>
      <c r="B9" s="337">
        <v>0.45032380087050294</v>
      </c>
      <c r="C9" s="338">
        <v>0.29489054921776892</v>
      </c>
    </row>
    <row r="10" spans="1:3" x14ac:dyDescent="0.2">
      <c r="A10" s="467" t="s">
        <v>478</v>
      </c>
      <c r="B10" s="337">
        <v>0</v>
      </c>
      <c r="C10" s="338">
        <v>0.19118283602446376</v>
      </c>
    </row>
    <row r="11" spans="1:3" x14ac:dyDescent="0.2">
      <c r="A11" s="467" t="s">
        <v>479</v>
      </c>
      <c r="B11" s="337">
        <v>0</v>
      </c>
      <c r="C11" s="338">
        <v>5.7227798868348112E-2</v>
      </c>
    </row>
    <row r="12" spans="1:3" x14ac:dyDescent="0.2">
      <c r="A12" s="467" t="s">
        <v>480</v>
      </c>
      <c r="B12" s="337">
        <v>0</v>
      </c>
      <c r="C12" s="338">
        <v>4.4161653584565898E-2</v>
      </c>
    </row>
    <row r="13" spans="1:3" x14ac:dyDescent="0.2">
      <c r="A13" s="467" t="s">
        <v>481</v>
      </c>
      <c r="B13" s="337">
        <v>0</v>
      </c>
      <c r="C13" s="338">
        <v>1.001509051168499E-2</v>
      </c>
    </row>
    <row r="14" spans="1:3" ht="15" x14ac:dyDescent="0.2">
      <c r="A14" s="467" t="s">
        <v>683</v>
      </c>
      <c r="B14" s="337">
        <v>-9.3551311776777935E-3</v>
      </c>
      <c r="C14" s="338">
        <v>8.9050527934539381E-3</v>
      </c>
    </row>
    <row r="15" spans="1:3" x14ac:dyDescent="0.2">
      <c r="A15" s="468" t="s">
        <v>138</v>
      </c>
      <c r="B15" s="341">
        <v>1</v>
      </c>
      <c r="C15" s="342">
        <v>1.0000000000000002</v>
      </c>
    </row>
    <row r="16" spans="1:3" x14ac:dyDescent="0.2">
      <c r="A16" s="125"/>
    </row>
    <row r="17" spans="1:1" x14ac:dyDescent="0.2">
      <c r="A17" s="125" t="s">
        <v>682</v>
      </c>
    </row>
    <row r="18" spans="1:1" x14ac:dyDescent="0.2">
      <c r="A18" s="125" t="s">
        <v>482</v>
      </c>
    </row>
    <row r="19" spans="1:1" x14ac:dyDescent="0.2">
      <c r="A19" s="1" t="s">
        <v>228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baseColWidth="10" defaultColWidth="11.42578125" defaultRowHeight="15" x14ac:dyDescent="0.25"/>
  <cols>
    <col min="1" max="1" width="56.42578125" style="201" customWidth="1"/>
    <col min="2" max="2" width="20.85546875" style="201" customWidth="1"/>
    <col min="3" max="16384" width="11.42578125" style="201"/>
  </cols>
  <sheetData>
    <row r="1" spans="1:3" x14ac:dyDescent="0.25">
      <c r="A1" s="202" t="s">
        <v>541</v>
      </c>
    </row>
    <row r="2" spans="1:3" x14ac:dyDescent="0.25">
      <c r="A2" s="202" t="s">
        <v>542</v>
      </c>
    </row>
    <row r="3" spans="1:3" x14ac:dyDescent="0.25">
      <c r="A3" s="203" t="s">
        <v>529</v>
      </c>
      <c r="B3" s="203" t="s">
        <v>543</v>
      </c>
      <c r="C3" s="203" t="s">
        <v>530</v>
      </c>
    </row>
    <row r="4" spans="1:3" x14ac:dyDescent="0.25">
      <c r="A4" s="25" t="s">
        <v>544</v>
      </c>
      <c r="B4" s="25" t="s">
        <v>545</v>
      </c>
      <c r="C4" s="231">
        <v>3.5445346031333147E-2</v>
      </c>
    </row>
    <row r="5" spans="1:3" x14ac:dyDescent="0.25">
      <c r="A5" s="25" t="s">
        <v>546</v>
      </c>
      <c r="B5" s="25" t="s">
        <v>545</v>
      </c>
      <c r="C5" s="231">
        <v>2.0506497352694025E-2</v>
      </c>
    </row>
    <row r="6" spans="1:3" x14ac:dyDescent="0.25">
      <c r="A6" s="551" t="s">
        <v>547</v>
      </c>
      <c r="B6" s="25" t="s">
        <v>545</v>
      </c>
      <c r="C6" s="232">
        <v>655.73745297009543</v>
      </c>
    </row>
    <row r="7" spans="1:3" x14ac:dyDescent="0.25">
      <c r="A7" s="551"/>
      <c r="B7" s="25" t="s">
        <v>548</v>
      </c>
      <c r="C7" s="232">
        <v>653.41999999999996</v>
      </c>
    </row>
    <row r="8" spans="1:3" x14ac:dyDescent="0.25">
      <c r="A8" s="551" t="s">
        <v>549</v>
      </c>
      <c r="B8" s="25" t="s">
        <v>545</v>
      </c>
      <c r="C8" s="232">
        <v>299.95408531696785</v>
      </c>
    </row>
    <row r="9" spans="1:3" x14ac:dyDescent="0.25">
      <c r="A9" s="551"/>
      <c r="B9" s="25" t="s">
        <v>550</v>
      </c>
      <c r="C9" s="232">
        <v>295.88023715415011</v>
      </c>
    </row>
    <row r="10" spans="1:3" ht="25.5" x14ac:dyDescent="0.25">
      <c r="A10" s="25" t="s">
        <v>551</v>
      </c>
      <c r="B10" s="25" t="s">
        <v>545</v>
      </c>
      <c r="C10" s="232">
        <v>14.300000000000011</v>
      </c>
    </row>
    <row r="11" spans="1:3" x14ac:dyDescent="0.25">
      <c r="A11" s="25" t="s">
        <v>552</v>
      </c>
      <c r="B11" s="25" t="s">
        <v>553</v>
      </c>
      <c r="C11" s="233">
        <v>1713.8</v>
      </c>
    </row>
    <row r="12" spans="1:3" x14ac:dyDescent="0.25">
      <c r="A12" s="551" t="s">
        <v>554</v>
      </c>
      <c r="B12" s="25" t="s">
        <v>553</v>
      </c>
      <c r="C12" s="233">
        <v>2973</v>
      </c>
    </row>
    <row r="13" spans="1:3" x14ac:dyDescent="0.25">
      <c r="A13" s="551"/>
      <c r="B13" s="25" t="s">
        <v>555</v>
      </c>
      <c r="C13" s="233">
        <v>3057.2</v>
      </c>
    </row>
    <row r="14" spans="1:3" x14ac:dyDescent="0.25">
      <c r="A14" s="25" t="s">
        <v>556</v>
      </c>
      <c r="B14" s="25" t="s">
        <v>550</v>
      </c>
      <c r="C14" s="231">
        <v>0.05</v>
      </c>
    </row>
    <row r="15" spans="1:3" x14ac:dyDescent="0.25">
      <c r="A15" s="25" t="s">
        <v>557</v>
      </c>
      <c r="B15" s="25" t="s">
        <v>550</v>
      </c>
      <c r="C15" s="32">
        <v>0.25650000000000001</v>
      </c>
    </row>
    <row r="16" spans="1:3" x14ac:dyDescent="0.25">
      <c r="A16" s="25" t="s">
        <v>558</v>
      </c>
      <c r="B16" s="25" t="s">
        <v>545</v>
      </c>
      <c r="C16" s="32">
        <v>0.33250000000000002</v>
      </c>
    </row>
    <row r="17" spans="1:3" ht="25.5" x14ac:dyDescent="0.25">
      <c r="A17" s="25" t="s">
        <v>559</v>
      </c>
      <c r="B17" s="25" t="s">
        <v>545</v>
      </c>
      <c r="C17" s="231">
        <v>0.42899999999999999</v>
      </c>
    </row>
    <row r="18" spans="1:3" x14ac:dyDescent="0.25">
      <c r="A18" s="551" t="s">
        <v>560</v>
      </c>
      <c r="B18" s="25" t="s">
        <v>555</v>
      </c>
      <c r="C18" s="233">
        <v>11006.57287</v>
      </c>
    </row>
    <row r="19" spans="1:3" x14ac:dyDescent="0.25">
      <c r="A19" s="551"/>
      <c r="B19" s="25" t="s">
        <v>553</v>
      </c>
      <c r="C19" s="233">
        <v>14646.358899262059</v>
      </c>
    </row>
    <row r="20" spans="1:3" x14ac:dyDescent="0.25">
      <c r="A20" s="230" t="s">
        <v>540</v>
      </c>
    </row>
  </sheetData>
  <mergeCells count="4">
    <mergeCell ref="A6:A7"/>
    <mergeCell ref="A8:A9"/>
    <mergeCell ref="A12:A13"/>
    <mergeCell ref="A18:A1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baseColWidth="10" defaultColWidth="11.42578125" defaultRowHeight="12.75" x14ac:dyDescent="0.2"/>
  <cols>
    <col min="1" max="1" width="77.140625" style="1" bestFit="1" customWidth="1"/>
    <col min="2" max="2" width="10.28515625" style="1" bestFit="1" customWidth="1"/>
    <col min="3" max="3" width="10.42578125" style="1" bestFit="1" customWidth="1"/>
    <col min="4" max="4" width="8.140625" style="1" bestFit="1" customWidth="1"/>
    <col min="5" max="16384" width="11.42578125" style="1"/>
  </cols>
  <sheetData>
    <row r="1" spans="1:4" x14ac:dyDescent="0.2">
      <c r="A1" s="33" t="s">
        <v>963</v>
      </c>
    </row>
    <row r="2" spans="1:4" x14ac:dyDescent="0.2">
      <c r="A2" s="33" t="s">
        <v>302</v>
      </c>
    </row>
    <row r="3" spans="1:4" x14ac:dyDescent="0.2">
      <c r="A3" s="186" t="s">
        <v>467</v>
      </c>
    </row>
    <row r="4" spans="1:4" x14ac:dyDescent="0.2">
      <c r="A4" s="578" t="s">
        <v>301</v>
      </c>
      <c r="B4" s="580" t="s">
        <v>300</v>
      </c>
      <c r="C4" s="580"/>
      <c r="D4" s="581" t="s">
        <v>138</v>
      </c>
    </row>
    <row r="5" spans="1:4" x14ac:dyDescent="0.2">
      <c r="A5" s="579"/>
      <c r="B5" s="128" t="s">
        <v>299</v>
      </c>
      <c r="C5" s="127" t="s">
        <v>298</v>
      </c>
      <c r="D5" s="582"/>
    </row>
    <row r="6" spans="1:4" x14ac:dyDescent="0.2">
      <c r="A6" s="210" t="s">
        <v>297</v>
      </c>
      <c r="B6" s="302">
        <v>518.78148049072865</v>
      </c>
      <c r="C6" s="302"/>
      <c r="D6" s="303">
        <v>518.78148049072865</v>
      </c>
    </row>
    <row r="7" spans="1:4" x14ac:dyDescent="0.2">
      <c r="A7" s="210" t="s">
        <v>296</v>
      </c>
      <c r="B7" s="302">
        <v>322.16915140230685</v>
      </c>
      <c r="C7" s="302"/>
      <c r="D7" s="303">
        <v>322.16915140230685</v>
      </c>
    </row>
    <row r="8" spans="1:4" x14ac:dyDescent="0.2">
      <c r="A8" s="210" t="s">
        <v>295</v>
      </c>
      <c r="B8" s="302">
        <v>1055.4451200363121</v>
      </c>
      <c r="C8" s="302"/>
      <c r="D8" s="303">
        <v>1055.4451200363121</v>
      </c>
    </row>
    <row r="9" spans="1:4" x14ac:dyDescent="0.2">
      <c r="A9" s="210" t="s">
        <v>294</v>
      </c>
      <c r="B9" s="302">
        <v>515.92344121200642</v>
      </c>
      <c r="C9" s="302">
        <v>0</v>
      </c>
      <c r="D9" s="303">
        <v>515.92344121200642</v>
      </c>
    </row>
    <row r="10" spans="1:4" x14ac:dyDescent="0.2">
      <c r="A10" s="210" t="s">
        <v>293</v>
      </c>
      <c r="B10" s="302"/>
      <c r="C10" s="302">
        <v>175.90224762</v>
      </c>
      <c r="D10" s="303">
        <v>175.90224762</v>
      </c>
    </row>
    <row r="11" spans="1:4" x14ac:dyDescent="0.2">
      <c r="A11" s="210" t="s">
        <v>292</v>
      </c>
      <c r="B11" s="302"/>
      <c r="C11" s="302">
        <v>220.03001112999999</v>
      </c>
      <c r="D11" s="303">
        <v>220.03001112999999</v>
      </c>
    </row>
    <row r="12" spans="1:4" x14ac:dyDescent="0.2">
      <c r="A12" s="210" t="s">
        <v>291</v>
      </c>
      <c r="B12" s="302"/>
      <c r="C12" s="302">
        <v>0</v>
      </c>
      <c r="D12" s="303">
        <v>0</v>
      </c>
    </row>
    <row r="13" spans="1:4" x14ac:dyDescent="0.2">
      <c r="A13" s="210" t="s">
        <v>290</v>
      </c>
      <c r="B13" s="302"/>
      <c r="C13" s="302">
        <v>526.60936778000007</v>
      </c>
      <c r="D13" s="303">
        <v>526.60936778000007</v>
      </c>
    </row>
    <row r="14" spans="1:4" x14ac:dyDescent="0.2">
      <c r="A14" s="210" t="s">
        <v>339</v>
      </c>
      <c r="B14" s="302"/>
      <c r="C14" s="302">
        <v>0</v>
      </c>
      <c r="D14" s="303">
        <v>0</v>
      </c>
    </row>
    <row r="15" spans="1:4" x14ac:dyDescent="0.2">
      <c r="A15" s="340" t="s">
        <v>289</v>
      </c>
      <c r="B15" s="298">
        <v>2412.3191931413539</v>
      </c>
      <c r="C15" s="298">
        <v>922.54162653000003</v>
      </c>
      <c r="D15" s="299">
        <v>3334.8608196713535</v>
      </c>
    </row>
    <row r="16" spans="1:4" x14ac:dyDescent="0.2">
      <c r="A16" s="1" t="s">
        <v>14</v>
      </c>
    </row>
  </sheetData>
  <mergeCells count="3">
    <mergeCell ref="A4:A5"/>
    <mergeCell ref="B4:C4"/>
    <mergeCell ref="D4:D5"/>
  </mergeCells>
  <conditionalFormatting sqref="B6:D6 B15:D15">
    <cfRule type="cellIs" dxfId="5" priority="3" operator="equal">
      <formula>0</formula>
    </cfRule>
  </conditionalFormatting>
  <conditionalFormatting sqref="B7:D14">
    <cfRule type="cellIs" dxfId="4" priority="1" operator="equal">
      <formula>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baseColWidth="10" defaultColWidth="11.42578125" defaultRowHeight="12.75" x14ac:dyDescent="0.2"/>
  <cols>
    <col min="1" max="1" width="42.140625" style="1" bestFit="1" customWidth="1"/>
    <col min="2" max="2" width="10.140625" style="1" bestFit="1" customWidth="1"/>
    <col min="3" max="3" width="10.28515625" style="1" bestFit="1" customWidth="1"/>
    <col min="4" max="16384" width="11.42578125" style="1"/>
  </cols>
  <sheetData>
    <row r="1" spans="1:3" x14ac:dyDescent="0.2">
      <c r="A1" s="33" t="s">
        <v>964</v>
      </c>
    </row>
    <row r="2" spans="1:3" x14ac:dyDescent="0.2">
      <c r="A2" s="33" t="s">
        <v>285</v>
      </c>
    </row>
    <row r="3" spans="1:3" x14ac:dyDescent="0.2">
      <c r="A3" s="186" t="s">
        <v>467</v>
      </c>
    </row>
    <row r="5" spans="1:3" ht="15" x14ac:dyDescent="0.2">
      <c r="A5" s="539" t="s">
        <v>692</v>
      </c>
      <c r="B5" s="345" t="s">
        <v>299</v>
      </c>
      <c r="C5" s="346" t="s">
        <v>298</v>
      </c>
    </row>
    <row r="6" spans="1:3" x14ac:dyDescent="0.2">
      <c r="A6" s="224" t="s">
        <v>282</v>
      </c>
      <c r="B6" s="343">
        <v>0.87024939380402977</v>
      </c>
      <c r="C6" s="344">
        <v>0.57082450551392583</v>
      </c>
    </row>
    <row r="7" spans="1:3" x14ac:dyDescent="0.2">
      <c r="A7" s="224" t="s">
        <v>281</v>
      </c>
      <c r="B7" s="343">
        <v>0</v>
      </c>
      <c r="C7" s="344">
        <v>0</v>
      </c>
    </row>
    <row r="8" spans="1:3" x14ac:dyDescent="0.2">
      <c r="A8" s="224" t="s">
        <v>280</v>
      </c>
      <c r="B8" s="343">
        <v>0.12974888506260604</v>
      </c>
      <c r="C8" s="344">
        <v>0</v>
      </c>
    </row>
    <row r="9" spans="1:3" x14ac:dyDescent="0.2">
      <c r="A9" s="224" t="s">
        <v>279</v>
      </c>
      <c r="B9" s="343">
        <v>1.7211333640754677E-6</v>
      </c>
      <c r="C9" s="344">
        <v>8.2267652361085034E-2</v>
      </c>
    </row>
    <row r="10" spans="1:3" x14ac:dyDescent="0.2">
      <c r="A10" s="224" t="s">
        <v>278</v>
      </c>
      <c r="B10" s="343">
        <v>0</v>
      </c>
      <c r="C10" s="344">
        <v>0.10841073113002525</v>
      </c>
    </row>
    <row r="11" spans="1:3" x14ac:dyDescent="0.2">
      <c r="A11" s="224" t="s">
        <v>277</v>
      </c>
      <c r="B11" s="343">
        <v>0</v>
      </c>
      <c r="C11" s="344">
        <v>0.23849711099496396</v>
      </c>
    </row>
    <row r="12" spans="1:3" x14ac:dyDescent="0.2">
      <c r="A12" s="224" t="s">
        <v>276</v>
      </c>
      <c r="B12" s="343">
        <v>0</v>
      </c>
      <c r="C12" s="344">
        <v>0</v>
      </c>
    </row>
    <row r="13" spans="1:3" x14ac:dyDescent="0.2">
      <c r="A13" s="347" t="s">
        <v>138</v>
      </c>
      <c r="B13" s="348">
        <v>0.99999999999999989</v>
      </c>
      <c r="C13" s="349">
        <v>1</v>
      </c>
    </row>
    <row r="14" spans="1:3" x14ac:dyDescent="0.2">
      <c r="A14" s="110" t="s">
        <v>303</v>
      </c>
    </row>
    <row r="15" spans="1:3" x14ac:dyDescent="0.2">
      <c r="A15" s="1" t="s">
        <v>14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baseColWidth="10" defaultColWidth="11.42578125" defaultRowHeight="12.75" x14ac:dyDescent="0.2"/>
  <cols>
    <col min="1" max="1" width="24.28515625" style="1" customWidth="1"/>
    <col min="2" max="2" width="21.140625" style="1" customWidth="1"/>
    <col min="3" max="3" width="22.85546875" style="1" customWidth="1"/>
    <col min="4" max="4" width="15" style="1" bestFit="1" customWidth="1"/>
    <col min="5" max="16384" width="11.42578125" style="1"/>
  </cols>
  <sheetData>
    <row r="1" spans="1:4" x14ac:dyDescent="0.2">
      <c r="A1" s="33" t="s">
        <v>965</v>
      </c>
    </row>
    <row r="2" spans="1:4" ht="24.75" customHeight="1" x14ac:dyDescent="0.2">
      <c r="A2" s="586" t="s">
        <v>686</v>
      </c>
      <c r="B2" s="586"/>
      <c r="C2" s="586"/>
      <c r="D2" s="586"/>
    </row>
    <row r="4" spans="1:4" x14ac:dyDescent="0.2">
      <c r="A4" s="584" t="s">
        <v>323</v>
      </c>
      <c r="B4" s="583" t="s">
        <v>322</v>
      </c>
      <c r="C4" s="583"/>
      <c r="D4" s="583"/>
    </row>
    <row r="5" spans="1:4" x14ac:dyDescent="0.2">
      <c r="A5" s="585"/>
      <c r="B5" s="205" t="s">
        <v>321</v>
      </c>
      <c r="C5" s="205" t="s">
        <v>320</v>
      </c>
      <c r="D5" s="205" t="s">
        <v>319</v>
      </c>
    </row>
    <row r="6" spans="1:4" x14ac:dyDescent="0.2">
      <c r="A6" s="350" t="s">
        <v>318</v>
      </c>
      <c r="B6" s="351" t="s">
        <v>304</v>
      </c>
      <c r="C6" s="351" t="s">
        <v>304</v>
      </c>
      <c r="D6" s="351" t="s">
        <v>304</v>
      </c>
    </row>
    <row r="7" spans="1:4" x14ac:dyDescent="0.2">
      <c r="A7" s="350" t="s">
        <v>317</v>
      </c>
      <c r="B7" s="351" t="s">
        <v>304</v>
      </c>
      <c r="C7" s="351" t="s">
        <v>304</v>
      </c>
      <c r="D7" s="351" t="s">
        <v>114</v>
      </c>
    </row>
    <row r="8" spans="1:4" x14ac:dyDescent="0.2">
      <c r="A8" s="350" t="s">
        <v>316</v>
      </c>
      <c r="B8" s="351" t="s">
        <v>304</v>
      </c>
      <c r="C8" s="351" t="s">
        <v>304</v>
      </c>
      <c r="D8" s="351" t="s">
        <v>304</v>
      </c>
    </row>
    <row r="9" spans="1:4" x14ac:dyDescent="0.2">
      <c r="A9" s="350" t="s">
        <v>315</v>
      </c>
      <c r="B9" s="351" t="s">
        <v>304</v>
      </c>
      <c r="C9" s="351" t="s">
        <v>304</v>
      </c>
      <c r="D9" s="351" t="s">
        <v>304</v>
      </c>
    </row>
    <row r="10" spans="1:4" x14ac:dyDescent="0.2">
      <c r="A10" s="350" t="s">
        <v>314</v>
      </c>
      <c r="B10" s="351" t="s">
        <v>304</v>
      </c>
      <c r="C10" s="351" t="s">
        <v>304</v>
      </c>
      <c r="D10" s="351" t="s">
        <v>114</v>
      </c>
    </row>
    <row r="11" spans="1:4" x14ac:dyDescent="0.2">
      <c r="A11" s="350" t="s">
        <v>313</v>
      </c>
      <c r="B11" s="351" t="s">
        <v>304</v>
      </c>
      <c r="C11" s="351" t="s">
        <v>304</v>
      </c>
      <c r="D11" s="351" t="s">
        <v>304</v>
      </c>
    </row>
    <row r="12" spans="1:4" x14ac:dyDescent="0.2">
      <c r="A12" s="350" t="s">
        <v>312</v>
      </c>
      <c r="B12" s="351" t="s">
        <v>304</v>
      </c>
      <c r="C12" s="351" t="s">
        <v>304</v>
      </c>
      <c r="D12" s="351" t="s">
        <v>304</v>
      </c>
    </row>
    <row r="13" spans="1:4" x14ac:dyDescent="0.2">
      <c r="A13" s="350" t="s">
        <v>311</v>
      </c>
      <c r="B13" s="351" t="s">
        <v>304</v>
      </c>
      <c r="C13" s="351" t="s">
        <v>304</v>
      </c>
      <c r="D13" s="351" t="s">
        <v>114</v>
      </c>
    </row>
    <row r="14" spans="1:4" x14ac:dyDescent="0.2">
      <c r="A14" s="350" t="s">
        <v>310</v>
      </c>
      <c r="B14" s="351" t="s">
        <v>304</v>
      </c>
      <c r="C14" s="351" t="s">
        <v>304</v>
      </c>
      <c r="D14" s="351" t="s">
        <v>304</v>
      </c>
    </row>
    <row r="15" spans="1:4" x14ac:dyDescent="0.2">
      <c r="A15" s="350" t="s">
        <v>309</v>
      </c>
      <c r="B15" s="351" t="s">
        <v>304</v>
      </c>
      <c r="C15" s="351" t="s">
        <v>304</v>
      </c>
      <c r="D15" s="351" t="s">
        <v>304</v>
      </c>
    </row>
    <row r="16" spans="1:4" x14ac:dyDescent="0.2">
      <c r="A16" s="350" t="s">
        <v>483</v>
      </c>
      <c r="B16" s="351" t="s">
        <v>304</v>
      </c>
      <c r="C16" s="351" t="s">
        <v>304</v>
      </c>
      <c r="D16" s="351" t="s">
        <v>304</v>
      </c>
    </row>
    <row r="17" spans="1:4" x14ac:dyDescent="0.2">
      <c r="A17" s="350" t="s">
        <v>484</v>
      </c>
      <c r="B17" s="351" t="s">
        <v>304</v>
      </c>
      <c r="C17" s="351" t="s">
        <v>304</v>
      </c>
      <c r="D17" s="351" t="s">
        <v>114</v>
      </c>
    </row>
    <row r="18" spans="1:4" x14ac:dyDescent="0.2">
      <c r="A18" s="350" t="s">
        <v>308</v>
      </c>
      <c r="B18" s="351" t="s">
        <v>304</v>
      </c>
      <c r="C18" s="351" t="s">
        <v>304</v>
      </c>
      <c r="D18" s="351" t="s">
        <v>304</v>
      </c>
    </row>
    <row r="19" spans="1:4" x14ac:dyDescent="0.2">
      <c r="A19" s="350" t="s">
        <v>307</v>
      </c>
      <c r="B19" s="351" t="s">
        <v>304</v>
      </c>
      <c r="C19" s="351"/>
      <c r="D19" s="351" t="s">
        <v>304</v>
      </c>
    </row>
    <row r="20" spans="1:4" x14ac:dyDescent="0.2">
      <c r="A20" s="350" t="s">
        <v>306</v>
      </c>
      <c r="B20" s="351" t="s">
        <v>304</v>
      </c>
      <c r="C20" s="351" t="s">
        <v>304</v>
      </c>
      <c r="D20" s="351" t="s">
        <v>114</v>
      </c>
    </row>
    <row r="21" spans="1:4" x14ac:dyDescent="0.2">
      <c r="A21" s="350" t="s">
        <v>305</v>
      </c>
      <c r="B21" s="351" t="s">
        <v>304</v>
      </c>
      <c r="C21" s="351" t="s">
        <v>304</v>
      </c>
      <c r="D21" s="351" t="s">
        <v>304</v>
      </c>
    </row>
    <row r="22" spans="1:4" ht="36.75" customHeight="1" x14ac:dyDescent="0.2">
      <c r="A22" s="587" t="s">
        <v>687</v>
      </c>
      <c r="B22" s="587"/>
      <c r="C22" s="587"/>
      <c r="D22" s="587"/>
    </row>
    <row r="23" spans="1:4" x14ac:dyDescent="0.2">
      <c r="A23" s="1" t="s">
        <v>14</v>
      </c>
      <c r="B23" s="109"/>
      <c r="C23" s="109"/>
    </row>
  </sheetData>
  <mergeCells count="4">
    <mergeCell ref="B4:D4"/>
    <mergeCell ref="A4:A5"/>
    <mergeCell ref="A2:D2"/>
    <mergeCell ref="A22:D2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baseColWidth="10" defaultColWidth="11.42578125" defaultRowHeight="12.75" x14ac:dyDescent="0.2"/>
  <cols>
    <col min="1" max="1" width="51.7109375" style="1" customWidth="1"/>
    <col min="2" max="2" width="12.5703125" style="1" customWidth="1"/>
    <col min="3" max="3" width="10.5703125" style="1" bestFit="1" customWidth="1"/>
    <col min="4" max="16384" width="11.42578125" style="1"/>
  </cols>
  <sheetData>
    <row r="1" spans="1:3" x14ac:dyDescent="0.2">
      <c r="A1" s="33" t="s">
        <v>966</v>
      </c>
    </row>
    <row r="2" spans="1:3" x14ac:dyDescent="0.2">
      <c r="A2" s="33" t="s">
        <v>626</v>
      </c>
    </row>
    <row r="3" spans="1:3" x14ac:dyDescent="0.2">
      <c r="A3" s="33"/>
    </row>
    <row r="4" spans="1:3" ht="38.25" x14ac:dyDescent="0.2">
      <c r="A4" s="235" t="s">
        <v>330</v>
      </c>
      <c r="B4" s="355" t="s">
        <v>688</v>
      </c>
      <c r="C4" s="356" t="s">
        <v>689</v>
      </c>
    </row>
    <row r="5" spans="1:3" x14ac:dyDescent="0.2">
      <c r="A5" s="8" t="s">
        <v>329</v>
      </c>
      <c r="B5" s="352"/>
      <c r="C5" s="353"/>
    </row>
    <row r="6" spans="1:3" x14ac:dyDescent="0.2">
      <c r="A6" s="8" t="s">
        <v>328</v>
      </c>
      <c r="B6" s="352"/>
      <c r="C6" s="354"/>
    </row>
    <row r="7" spans="1:3" x14ac:dyDescent="0.2">
      <c r="A7" s="8" t="s">
        <v>327</v>
      </c>
      <c r="B7" s="352"/>
      <c r="C7" s="354"/>
    </row>
    <row r="8" spans="1:3" x14ac:dyDescent="0.2">
      <c r="A8" s="8" t="s">
        <v>326</v>
      </c>
      <c r="B8" s="352"/>
      <c r="C8" s="354"/>
    </row>
    <row r="9" spans="1:3" x14ac:dyDescent="0.2">
      <c r="A9" s="8" t="s">
        <v>325</v>
      </c>
      <c r="B9" s="352"/>
      <c r="C9" s="354"/>
    </row>
    <row r="10" spans="1:3" x14ac:dyDescent="0.2">
      <c r="A10" s="205" t="s">
        <v>138</v>
      </c>
      <c r="B10" s="357">
        <f>SUM(B5:B9)</f>
        <v>0</v>
      </c>
      <c r="C10" s="247">
        <f>IFERROR(SUMPRODUCT(C5:C9,B5:B9)/B10,0)</f>
        <v>0</v>
      </c>
    </row>
    <row r="11" spans="1:3" x14ac:dyDescent="0.2">
      <c r="A11" s="1" t="s">
        <v>324</v>
      </c>
    </row>
    <row r="12" spans="1:3" x14ac:dyDescent="0.2">
      <c r="A12" s="1" t="s">
        <v>14</v>
      </c>
    </row>
  </sheetData>
  <conditionalFormatting sqref="B5:C10">
    <cfRule type="cellIs" dxfId="3" priority="1" operator="equal">
      <formula>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baseColWidth="10" defaultColWidth="11.42578125" defaultRowHeight="12.75" x14ac:dyDescent="0.2"/>
  <cols>
    <col min="1" max="1" width="52.85546875" style="1" customWidth="1"/>
    <col min="2" max="2" width="11.28515625" style="1" bestFit="1" customWidth="1"/>
    <col min="3" max="3" width="10.5703125" style="1" bestFit="1" customWidth="1"/>
    <col min="4" max="16384" width="11.42578125" style="1"/>
  </cols>
  <sheetData>
    <row r="1" spans="1:3" x14ac:dyDescent="0.2">
      <c r="A1" s="33" t="s">
        <v>967</v>
      </c>
    </row>
    <row r="2" spans="1:3" x14ac:dyDescent="0.2">
      <c r="A2" s="33" t="s">
        <v>625</v>
      </c>
      <c r="B2" s="129"/>
      <c r="C2" s="129"/>
    </row>
    <row r="3" spans="1:3" x14ac:dyDescent="0.2">
      <c r="B3" s="129"/>
      <c r="C3" s="129"/>
    </row>
    <row r="4" spans="1:3" ht="38.25" x14ac:dyDescent="0.2">
      <c r="A4" s="235" t="s">
        <v>331</v>
      </c>
      <c r="B4" s="355" t="s">
        <v>690</v>
      </c>
      <c r="C4" s="356" t="s">
        <v>689</v>
      </c>
    </row>
    <row r="5" spans="1:3" x14ac:dyDescent="0.2">
      <c r="A5" s="8" t="s">
        <v>329</v>
      </c>
      <c r="B5" s="352"/>
      <c r="C5" s="353"/>
    </row>
    <row r="6" spans="1:3" x14ac:dyDescent="0.2">
      <c r="A6" s="8" t="s">
        <v>328</v>
      </c>
      <c r="B6" s="352"/>
      <c r="C6" s="354"/>
    </row>
    <row r="7" spans="1:3" x14ac:dyDescent="0.2">
      <c r="A7" s="8" t="s">
        <v>327</v>
      </c>
      <c r="B7" s="352"/>
      <c r="C7" s="354"/>
    </row>
    <row r="8" spans="1:3" x14ac:dyDescent="0.2">
      <c r="A8" s="8" t="s">
        <v>326</v>
      </c>
      <c r="B8" s="352"/>
      <c r="C8" s="354"/>
    </row>
    <row r="9" spans="1:3" x14ac:dyDescent="0.2">
      <c r="A9" s="8" t="s">
        <v>325</v>
      </c>
      <c r="B9" s="352"/>
      <c r="C9" s="354"/>
    </row>
    <row r="10" spans="1:3" x14ac:dyDescent="0.2">
      <c r="A10" s="205" t="s">
        <v>138</v>
      </c>
      <c r="B10" s="358" t="s">
        <v>115</v>
      </c>
      <c r="C10" s="359" t="s">
        <v>115</v>
      </c>
    </row>
    <row r="11" spans="1:3" x14ac:dyDescent="0.2">
      <c r="A11" s="1" t="s">
        <v>324</v>
      </c>
      <c r="B11" s="129"/>
      <c r="C11" s="129"/>
    </row>
    <row r="12" spans="1:3" x14ac:dyDescent="0.2">
      <c r="A12" s="1" t="s">
        <v>14</v>
      </c>
      <c r="B12" s="129"/>
      <c r="C12" s="129"/>
    </row>
  </sheetData>
  <conditionalFormatting sqref="B5:C10">
    <cfRule type="cellIs" dxfId="2" priority="1" operator="equal">
      <formula>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baseColWidth="10" defaultColWidth="11.42578125" defaultRowHeight="12.75" x14ac:dyDescent="0.2"/>
  <cols>
    <col min="1" max="1" width="41.85546875" style="1" customWidth="1"/>
    <col min="2" max="2" width="11.28515625" style="1" customWidth="1"/>
    <col min="3" max="3" width="10.5703125" style="1" bestFit="1" customWidth="1"/>
    <col min="4" max="16384" width="11.42578125" style="1"/>
  </cols>
  <sheetData>
    <row r="1" spans="1:3" x14ac:dyDescent="0.2">
      <c r="A1" s="33" t="s">
        <v>968</v>
      </c>
    </row>
    <row r="2" spans="1:3" x14ac:dyDescent="0.2">
      <c r="A2" s="33" t="s">
        <v>627</v>
      </c>
      <c r="B2" s="129"/>
      <c r="C2" s="129"/>
    </row>
    <row r="3" spans="1:3" x14ac:dyDescent="0.2">
      <c r="B3" s="129"/>
      <c r="C3" s="129"/>
    </row>
    <row r="4" spans="1:3" ht="38.25" x14ac:dyDescent="0.2">
      <c r="A4" s="235" t="s">
        <v>338</v>
      </c>
      <c r="B4" s="355" t="s">
        <v>691</v>
      </c>
      <c r="C4" s="356" t="s">
        <v>689</v>
      </c>
    </row>
    <row r="5" spans="1:3" x14ac:dyDescent="0.2">
      <c r="A5" s="8" t="s">
        <v>337</v>
      </c>
      <c r="B5" s="352">
        <v>1334000</v>
      </c>
      <c r="C5" s="353">
        <v>0.23742878560719641</v>
      </c>
    </row>
    <row r="6" spans="1:3" x14ac:dyDescent="0.2">
      <c r="A6" s="8" t="s">
        <v>336</v>
      </c>
      <c r="B6" s="352">
        <v>1480000</v>
      </c>
      <c r="C6" s="354">
        <v>0.23928378378378379</v>
      </c>
    </row>
    <row r="7" spans="1:3" x14ac:dyDescent="0.2">
      <c r="A7" s="8" t="s">
        <v>335</v>
      </c>
      <c r="B7" s="352">
        <v>0</v>
      </c>
      <c r="C7" s="354">
        <v>0</v>
      </c>
    </row>
    <row r="8" spans="1:3" x14ac:dyDescent="0.2">
      <c r="A8" s="8" t="s">
        <v>334</v>
      </c>
      <c r="B8" s="352">
        <v>0</v>
      </c>
      <c r="C8" s="354">
        <v>0</v>
      </c>
    </row>
    <row r="9" spans="1:3" x14ac:dyDescent="0.2">
      <c r="A9" s="8" t="s">
        <v>333</v>
      </c>
      <c r="B9" s="352">
        <v>0</v>
      </c>
      <c r="C9" s="354">
        <v>0</v>
      </c>
    </row>
    <row r="10" spans="1:3" x14ac:dyDescent="0.2">
      <c r="A10" s="8" t="s">
        <v>332</v>
      </c>
      <c r="B10" s="352">
        <v>0</v>
      </c>
      <c r="C10" s="354">
        <v>0</v>
      </c>
    </row>
    <row r="11" spans="1:3" x14ac:dyDescent="0.2">
      <c r="A11" s="205" t="s">
        <v>138</v>
      </c>
      <c r="B11" s="357">
        <v>2814000</v>
      </c>
      <c r="C11" s="247">
        <v>0.2384044065387349</v>
      </c>
    </row>
    <row r="12" spans="1:3" x14ac:dyDescent="0.2">
      <c r="A12" s="1" t="s">
        <v>324</v>
      </c>
      <c r="B12" s="129"/>
      <c r="C12" s="129"/>
    </row>
    <row r="13" spans="1:3" x14ac:dyDescent="0.2">
      <c r="A13" s="1" t="s">
        <v>14</v>
      </c>
    </row>
  </sheetData>
  <conditionalFormatting sqref="B5:C11">
    <cfRule type="cellIs" dxfId="1" priority="1" operator="equal">
      <formula>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baseColWidth="10" defaultColWidth="11.42578125" defaultRowHeight="12.75" x14ac:dyDescent="0.2"/>
  <cols>
    <col min="1" max="1" width="40.42578125" style="1" bestFit="1" customWidth="1"/>
    <col min="2" max="2" width="13" style="1" bestFit="1" customWidth="1"/>
    <col min="3" max="16384" width="11.42578125" style="1"/>
  </cols>
  <sheetData>
    <row r="1" spans="1:2" x14ac:dyDescent="0.2">
      <c r="A1" s="33" t="s">
        <v>969</v>
      </c>
    </row>
    <row r="2" spans="1:2" x14ac:dyDescent="0.2">
      <c r="A2" s="204" t="s">
        <v>342</v>
      </c>
    </row>
    <row r="3" spans="1:2" x14ac:dyDescent="0.2">
      <c r="A3" s="190" t="s">
        <v>467</v>
      </c>
    </row>
    <row r="4" spans="1:2" x14ac:dyDescent="0.2">
      <c r="A4" s="554" t="s">
        <v>301</v>
      </c>
      <c r="B4" s="588" t="s">
        <v>341</v>
      </c>
    </row>
    <row r="5" spans="1:2" x14ac:dyDescent="0.2">
      <c r="A5" s="554"/>
      <c r="B5" s="588"/>
    </row>
    <row r="6" spans="1:2" x14ac:dyDescent="0.2">
      <c r="A6" s="469" t="s">
        <v>297</v>
      </c>
      <c r="B6" s="360">
        <v>20.321295879999997</v>
      </c>
    </row>
    <row r="7" spans="1:2" x14ac:dyDescent="0.2">
      <c r="A7" s="469" t="s">
        <v>340</v>
      </c>
      <c r="B7" s="248">
        <v>38.506963380000002</v>
      </c>
    </row>
    <row r="8" spans="1:2" x14ac:dyDescent="0.2">
      <c r="A8" s="469" t="s">
        <v>295</v>
      </c>
      <c r="B8" s="248">
        <v>0</v>
      </c>
    </row>
    <row r="9" spans="1:2" x14ac:dyDescent="0.2">
      <c r="A9" s="469" t="s">
        <v>294</v>
      </c>
      <c r="B9" s="248">
        <v>13.91864313</v>
      </c>
    </row>
    <row r="10" spans="1:2" x14ac:dyDescent="0.2">
      <c r="A10" s="469" t="s">
        <v>293</v>
      </c>
      <c r="B10" s="248">
        <v>0.50781997999999995</v>
      </c>
    </row>
    <row r="11" spans="1:2" x14ac:dyDescent="0.2">
      <c r="A11" s="469" t="s">
        <v>292</v>
      </c>
      <c r="B11" s="248">
        <v>126.69354953</v>
      </c>
    </row>
    <row r="12" spans="1:2" x14ac:dyDescent="0.2">
      <c r="A12" s="469" t="s">
        <v>291</v>
      </c>
      <c r="B12" s="248">
        <v>19.89223204</v>
      </c>
    </row>
    <row r="13" spans="1:2" x14ac:dyDescent="0.2">
      <c r="A13" s="469" t="s">
        <v>290</v>
      </c>
      <c r="B13" s="248">
        <v>415.77286857999991</v>
      </c>
    </row>
    <row r="14" spans="1:2" x14ac:dyDescent="0.2">
      <c r="A14" s="469" t="s">
        <v>339</v>
      </c>
      <c r="B14" s="248">
        <v>0</v>
      </c>
    </row>
    <row r="15" spans="1:2" x14ac:dyDescent="0.2">
      <c r="A15" s="205" t="s">
        <v>289</v>
      </c>
      <c r="B15" s="250">
        <v>635.61337251999998</v>
      </c>
    </row>
    <row r="16" spans="1:2" x14ac:dyDescent="0.2">
      <c r="A16" s="1" t="s">
        <v>14</v>
      </c>
    </row>
  </sheetData>
  <mergeCells count="2">
    <mergeCell ref="A4:A5"/>
    <mergeCell ref="B4:B5"/>
  </mergeCells>
  <conditionalFormatting sqref="B7:B15">
    <cfRule type="cellIs" dxfId="0" priority="1" operator="equal">
      <formula>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baseColWidth="10" defaultColWidth="11.42578125" defaultRowHeight="12.75" x14ac:dyDescent="0.2"/>
  <cols>
    <col min="1" max="1" width="22.140625" style="1" customWidth="1"/>
    <col min="2" max="2" width="8.140625" style="1" bestFit="1" customWidth="1"/>
    <col min="3" max="16384" width="11.42578125" style="1"/>
  </cols>
  <sheetData>
    <row r="1" spans="1:2" x14ac:dyDescent="0.2">
      <c r="A1" s="33" t="s">
        <v>970</v>
      </c>
    </row>
    <row r="2" spans="1:2" x14ac:dyDescent="0.2">
      <c r="A2" s="33" t="s">
        <v>285</v>
      </c>
    </row>
    <row r="3" spans="1:2" x14ac:dyDescent="0.2">
      <c r="A3" s="1" t="s">
        <v>287</v>
      </c>
    </row>
    <row r="4" spans="1:2" x14ac:dyDescent="0.2">
      <c r="A4" s="1" t="s">
        <v>467</v>
      </c>
    </row>
    <row r="6" spans="1:2" ht="15" x14ac:dyDescent="0.2">
      <c r="A6" s="2" t="s">
        <v>692</v>
      </c>
      <c r="B6" s="361" t="s">
        <v>234</v>
      </c>
    </row>
    <row r="7" spans="1:2" x14ac:dyDescent="0.2">
      <c r="A7" s="4" t="s">
        <v>282</v>
      </c>
      <c r="B7" s="362">
        <v>0.78773538424641076</v>
      </c>
    </row>
    <row r="8" spans="1:2" x14ac:dyDescent="0.2">
      <c r="A8" s="4" t="s">
        <v>281</v>
      </c>
      <c r="B8" s="362">
        <v>0</v>
      </c>
    </row>
    <row r="9" spans="1:2" x14ac:dyDescent="0.2">
      <c r="A9" s="4" t="s">
        <v>280</v>
      </c>
      <c r="B9" s="362">
        <v>7.6479318630628219E-3</v>
      </c>
    </row>
    <row r="10" spans="1:2" x14ac:dyDescent="0.2">
      <c r="A10" s="4" t="s">
        <v>279</v>
      </c>
      <c r="B10" s="362">
        <v>8.2928866150412119E-4</v>
      </c>
    </row>
    <row r="11" spans="1:2" x14ac:dyDescent="0.2">
      <c r="A11" s="4" t="s">
        <v>278</v>
      </c>
      <c r="B11" s="362">
        <v>0.15482862033339972</v>
      </c>
    </row>
    <row r="12" spans="1:2" x14ac:dyDescent="0.2">
      <c r="A12" s="362" t="s">
        <v>277</v>
      </c>
      <c r="B12" s="362">
        <v>4.8958774895622566E-2</v>
      </c>
    </row>
    <row r="13" spans="1:2" x14ac:dyDescent="0.2">
      <c r="A13" s="362" t="s">
        <v>276</v>
      </c>
      <c r="B13" s="362">
        <v>0</v>
      </c>
    </row>
    <row r="14" spans="1:2" x14ac:dyDescent="0.2">
      <c r="A14" s="2" t="s">
        <v>138</v>
      </c>
      <c r="B14" s="363">
        <v>1</v>
      </c>
    </row>
    <row r="15" spans="1:2" x14ac:dyDescent="0.2">
      <c r="A15" s="110" t="s">
        <v>303</v>
      </c>
    </row>
    <row r="16" spans="1:2" x14ac:dyDescent="0.2">
      <c r="A16" s="1" t="s">
        <v>14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baseColWidth="10" defaultColWidth="11.42578125" defaultRowHeight="12.75" x14ac:dyDescent="0.2"/>
  <cols>
    <col min="1" max="1" width="25.7109375" style="1" bestFit="1" customWidth="1"/>
    <col min="2" max="2" width="13.7109375" style="1" bestFit="1" customWidth="1"/>
    <col min="3" max="16384" width="11.42578125" style="1"/>
  </cols>
  <sheetData>
    <row r="1" spans="1:2" x14ac:dyDescent="0.2">
      <c r="A1" s="33" t="s">
        <v>971</v>
      </c>
    </row>
    <row r="2" spans="1:2" x14ac:dyDescent="0.2">
      <c r="A2" s="117" t="s">
        <v>342</v>
      </c>
    </row>
    <row r="3" spans="1:2" x14ac:dyDescent="0.2">
      <c r="A3" s="130" t="s">
        <v>467</v>
      </c>
    </row>
    <row r="4" spans="1:2" x14ac:dyDescent="0.2">
      <c r="A4" s="130"/>
    </row>
    <row r="5" spans="1:2" x14ac:dyDescent="0.2">
      <c r="A5" s="2" t="s">
        <v>301</v>
      </c>
      <c r="B5" s="361" t="s">
        <v>344</v>
      </c>
    </row>
    <row r="6" spans="1:2" x14ac:dyDescent="0.2">
      <c r="A6" s="469" t="s">
        <v>297</v>
      </c>
      <c r="B6" s="360">
        <v>65.867712569999995</v>
      </c>
    </row>
    <row r="7" spans="1:2" x14ac:dyDescent="0.2">
      <c r="A7" s="469" t="s">
        <v>296</v>
      </c>
      <c r="B7" s="360">
        <v>254.71846318999999</v>
      </c>
    </row>
    <row r="8" spans="1:2" x14ac:dyDescent="0.2">
      <c r="A8" s="469" t="s">
        <v>294</v>
      </c>
      <c r="B8" s="360">
        <v>46.990111640000002</v>
      </c>
    </row>
    <row r="9" spans="1:2" x14ac:dyDescent="0.2">
      <c r="A9" s="469" t="s">
        <v>343</v>
      </c>
      <c r="B9" s="360">
        <v>165.01963670999999</v>
      </c>
    </row>
    <row r="10" spans="1:2" x14ac:dyDescent="0.2">
      <c r="A10" s="2" t="s">
        <v>289</v>
      </c>
      <c r="B10" s="364">
        <v>532.59592410999994</v>
      </c>
    </row>
    <row r="11" spans="1:2" x14ac:dyDescent="0.2">
      <c r="A11" s="1" t="s">
        <v>14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baseColWidth="10" defaultColWidth="11.42578125" defaultRowHeight="12.75" x14ac:dyDescent="0.2"/>
  <cols>
    <col min="1" max="1" width="48.28515625" style="1" bestFit="1" customWidth="1"/>
    <col min="2" max="2" width="8.140625" style="1" bestFit="1" customWidth="1"/>
    <col min="3" max="16384" width="11.42578125" style="1"/>
  </cols>
  <sheetData>
    <row r="1" spans="1:2" x14ac:dyDescent="0.2">
      <c r="A1" s="33" t="s">
        <v>972</v>
      </c>
    </row>
    <row r="2" spans="1:2" x14ac:dyDescent="0.2">
      <c r="A2" s="33" t="s">
        <v>346</v>
      </c>
    </row>
    <row r="3" spans="1:2" x14ac:dyDescent="0.2">
      <c r="A3" s="130" t="s">
        <v>467</v>
      </c>
    </row>
    <row r="5" spans="1:2" ht="15" x14ac:dyDescent="0.2">
      <c r="A5" s="2" t="s">
        <v>692</v>
      </c>
      <c r="B5" s="475" t="s">
        <v>232</v>
      </c>
    </row>
    <row r="6" spans="1:2" x14ac:dyDescent="0.2">
      <c r="A6" s="4" t="s">
        <v>282</v>
      </c>
      <c r="B6" s="365">
        <v>0.93835061871202474</v>
      </c>
    </row>
    <row r="7" spans="1:2" x14ac:dyDescent="0.2">
      <c r="A7" s="4" t="s">
        <v>281</v>
      </c>
      <c r="B7" s="365">
        <v>0</v>
      </c>
    </row>
    <row r="8" spans="1:2" x14ac:dyDescent="0.2">
      <c r="A8" s="4" t="s">
        <v>280</v>
      </c>
      <c r="B8" s="365">
        <v>5.9463179809184474E-2</v>
      </c>
    </row>
    <row r="9" spans="1:2" x14ac:dyDescent="0.2">
      <c r="A9" s="4" t="s">
        <v>279</v>
      </c>
      <c r="B9" s="365">
        <v>2.1862014787908013E-3</v>
      </c>
    </row>
    <row r="10" spans="1:2" x14ac:dyDescent="0.2">
      <c r="A10" s="4" t="s">
        <v>278</v>
      </c>
      <c r="B10" s="365">
        <v>0</v>
      </c>
    </row>
    <row r="11" spans="1:2" x14ac:dyDescent="0.2">
      <c r="A11" s="362" t="s">
        <v>277</v>
      </c>
      <c r="B11" s="365">
        <v>0</v>
      </c>
    </row>
    <row r="12" spans="1:2" x14ac:dyDescent="0.2">
      <c r="A12" s="362" t="s">
        <v>276</v>
      </c>
      <c r="B12" s="365">
        <v>0</v>
      </c>
    </row>
    <row r="13" spans="1:2" x14ac:dyDescent="0.2">
      <c r="A13" s="2" t="s">
        <v>138</v>
      </c>
      <c r="B13" s="363">
        <v>1</v>
      </c>
    </row>
    <row r="14" spans="1:2" x14ac:dyDescent="0.2">
      <c r="A14" s="110" t="s">
        <v>345</v>
      </c>
    </row>
    <row r="15" spans="1:2" x14ac:dyDescent="0.2">
      <c r="A15" s="1" t="s">
        <v>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heetViews>
  <sheetFormatPr baseColWidth="10" defaultColWidth="11.42578125" defaultRowHeight="15" x14ac:dyDescent="0.25"/>
  <cols>
    <col min="1" max="1" width="20.7109375" style="201" customWidth="1"/>
    <col min="2" max="16384" width="11.42578125" style="201"/>
  </cols>
  <sheetData>
    <row r="1" spans="1:6" x14ac:dyDescent="0.25">
      <c r="A1" s="202" t="s">
        <v>561</v>
      </c>
    </row>
    <row r="2" spans="1:6" x14ac:dyDescent="0.25">
      <c r="A2" s="202" t="s">
        <v>562</v>
      </c>
    </row>
    <row r="3" spans="1:6" x14ac:dyDescent="0.25">
      <c r="A3" s="234"/>
    </row>
    <row r="4" spans="1:6" ht="25.5" x14ac:dyDescent="0.25">
      <c r="A4" s="203" t="s">
        <v>563</v>
      </c>
      <c r="B4" s="203" t="s">
        <v>564</v>
      </c>
      <c r="C4" s="203" t="s">
        <v>565</v>
      </c>
      <c r="D4" s="203" t="s">
        <v>566</v>
      </c>
      <c r="E4" s="203" t="s">
        <v>567</v>
      </c>
      <c r="F4" s="203" t="s">
        <v>10</v>
      </c>
    </row>
    <row r="5" spans="1:6" x14ac:dyDescent="0.25">
      <c r="A5" s="219" t="s">
        <v>568</v>
      </c>
      <c r="B5" s="219">
        <v>1.63</v>
      </c>
      <c r="C5" s="219">
        <v>1.82</v>
      </c>
      <c r="D5" s="219">
        <v>2.39</v>
      </c>
      <c r="E5" s="219">
        <v>1.04</v>
      </c>
      <c r="F5" s="465">
        <v>1</v>
      </c>
    </row>
    <row r="6" spans="1:6" x14ac:dyDescent="0.25">
      <c r="A6" s="222" t="s">
        <v>14</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heetViews>
  <sheetFormatPr baseColWidth="10" defaultColWidth="11.42578125" defaultRowHeight="12.75" x14ac:dyDescent="0.2"/>
  <cols>
    <col min="1" max="1" width="11.42578125" style="1"/>
    <col min="2" max="5" width="15.140625" style="1" customWidth="1"/>
    <col min="6" max="16384" width="11.42578125" style="1"/>
  </cols>
  <sheetData>
    <row r="1" spans="1:5" x14ac:dyDescent="0.2">
      <c r="A1" s="114" t="s">
        <v>973</v>
      </c>
      <c r="B1" s="44"/>
      <c r="C1" s="44"/>
      <c r="D1" s="44"/>
      <c r="E1" s="44"/>
    </row>
    <row r="2" spans="1:5" x14ac:dyDescent="0.2">
      <c r="A2" s="134" t="s">
        <v>351</v>
      </c>
      <c r="B2" s="61"/>
      <c r="C2" s="61"/>
      <c r="D2" s="61"/>
      <c r="E2" s="61"/>
    </row>
    <row r="3" spans="1:5" ht="15" x14ac:dyDescent="0.2">
      <c r="A3" s="118" t="s">
        <v>694</v>
      </c>
      <c r="B3" s="44"/>
      <c r="C3" s="44"/>
      <c r="D3" s="44"/>
      <c r="E3" s="44"/>
    </row>
    <row r="5" spans="1:5" x14ac:dyDescent="0.2">
      <c r="A5" s="133" t="s">
        <v>350</v>
      </c>
      <c r="B5" s="133" t="s">
        <v>349</v>
      </c>
      <c r="C5" s="133" t="s">
        <v>348</v>
      </c>
      <c r="D5" s="133" t="s">
        <v>15</v>
      </c>
      <c r="E5" s="133" t="s">
        <v>347</v>
      </c>
    </row>
    <row r="6" spans="1:5" x14ac:dyDescent="0.2">
      <c r="A6" s="132">
        <v>1990</v>
      </c>
      <c r="B6" s="425">
        <v>7528.9</v>
      </c>
      <c r="C6" s="426">
        <v>5446</v>
      </c>
      <c r="D6" s="426">
        <v>12974.9</v>
      </c>
      <c r="E6" s="427">
        <v>0.43289828583997003</v>
      </c>
    </row>
    <row r="7" spans="1:5" x14ac:dyDescent="0.2">
      <c r="A7" s="132">
        <v>1991</v>
      </c>
      <c r="B7" s="426">
        <v>7477.8617719609911</v>
      </c>
      <c r="C7" s="426">
        <v>5692.2124720000002</v>
      </c>
      <c r="D7" s="426">
        <v>13170.074243960991</v>
      </c>
      <c r="E7" s="428">
        <v>0.37366156707367659</v>
      </c>
    </row>
    <row r="8" spans="1:5" x14ac:dyDescent="0.2">
      <c r="A8" s="132">
        <v>1992</v>
      </c>
      <c r="B8" s="425">
        <v>7680.7323342892923</v>
      </c>
      <c r="C8" s="426">
        <v>5704.632356000001</v>
      </c>
      <c r="D8" s="426">
        <v>13385.364690289294</v>
      </c>
      <c r="E8" s="428">
        <v>0.30707455381505494</v>
      </c>
    </row>
    <row r="9" spans="1:5" x14ac:dyDescent="0.2">
      <c r="A9" s="132">
        <v>1993</v>
      </c>
      <c r="B9" s="426">
        <v>7843.679408297925</v>
      </c>
      <c r="C9" s="426">
        <v>5231.067779</v>
      </c>
      <c r="D9" s="426">
        <v>13074.747187297926</v>
      </c>
      <c r="E9" s="428">
        <v>0.28285215894933607</v>
      </c>
    </row>
    <row r="10" spans="1:5" x14ac:dyDescent="0.2">
      <c r="A10" s="132">
        <v>1994</v>
      </c>
      <c r="B10" s="426">
        <v>8122.2894154539572</v>
      </c>
      <c r="C10" s="426">
        <v>5375.279536</v>
      </c>
      <c r="D10" s="426">
        <v>13497.568951453957</v>
      </c>
      <c r="E10" s="428">
        <v>0.22769801056741165</v>
      </c>
    </row>
    <row r="11" spans="1:5" x14ac:dyDescent="0.2">
      <c r="A11" s="132">
        <v>1995</v>
      </c>
      <c r="B11" s="426">
        <v>8445.0703241014598</v>
      </c>
      <c r="C11" s="426">
        <v>3989.703</v>
      </c>
      <c r="D11" s="426">
        <v>12434.773324101459</v>
      </c>
      <c r="E11" s="428">
        <v>0.1737231577040515</v>
      </c>
    </row>
    <row r="12" spans="1:5" x14ac:dyDescent="0.2">
      <c r="A12" s="132">
        <v>1996</v>
      </c>
      <c r="B12" s="426">
        <v>7994.4746269327206</v>
      </c>
      <c r="C12" s="426">
        <v>3122.7220000000002</v>
      </c>
      <c r="D12" s="426">
        <v>11117.19662693272</v>
      </c>
      <c r="E12" s="428">
        <v>0.14684425034083345</v>
      </c>
    </row>
    <row r="13" spans="1:5" x14ac:dyDescent="0.2">
      <c r="A13" s="132">
        <v>1997</v>
      </c>
      <c r="B13" s="426">
        <v>7918.1782301788007</v>
      </c>
      <c r="C13" s="426">
        <v>2527.1529999999998</v>
      </c>
      <c r="D13" s="426">
        <v>10445.331230178801</v>
      </c>
      <c r="E13" s="428">
        <v>0.12896641969019002</v>
      </c>
    </row>
    <row r="14" spans="1:5" x14ac:dyDescent="0.2">
      <c r="A14" s="132">
        <v>1998</v>
      </c>
      <c r="B14" s="426">
        <v>7190.340533393859</v>
      </c>
      <c r="C14" s="426">
        <v>2460.9859999999999</v>
      </c>
      <c r="D14" s="426">
        <v>9651.326533393858</v>
      </c>
      <c r="E14" s="428">
        <v>0.12177356102186276</v>
      </c>
    </row>
    <row r="15" spans="1:5" x14ac:dyDescent="0.2">
      <c r="A15" s="132">
        <v>1999</v>
      </c>
      <c r="B15" s="426">
        <v>6881.6028797229283</v>
      </c>
      <c r="C15" s="426">
        <v>2795.4369999999999</v>
      </c>
      <c r="D15" s="426">
        <v>9677.0398797229282</v>
      </c>
      <c r="E15" s="428">
        <v>0.13351594120670268</v>
      </c>
    </row>
    <row r="16" spans="1:5" x14ac:dyDescent="0.2">
      <c r="A16" s="132">
        <v>2000</v>
      </c>
      <c r="B16" s="426">
        <v>7109.9709240681968</v>
      </c>
      <c r="C16" s="426">
        <v>2580.3200948357389</v>
      </c>
      <c r="D16" s="426">
        <v>9690.2910189039358</v>
      </c>
      <c r="E16" s="428">
        <v>0.13211308636823252</v>
      </c>
    </row>
    <row r="17" spans="1:5" x14ac:dyDescent="0.2">
      <c r="A17" s="132">
        <v>2001</v>
      </c>
      <c r="B17" s="426">
        <v>6921.2481160288271</v>
      </c>
      <c r="C17" s="426">
        <v>3007.6293961000001</v>
      </c>
      <c r="D17" s="426">
        <v>9928.8775121288272</v>
      </c>
      <c r="E17" s="428">
        <v>0.14456666475283025</v>
      </c>
    </row>
    <row r="18" spans="1:5" x14ac:dyDescent="0.2">
      <c r="A18" s="132">
        <v>2002</v>
      </c>
      <c r="B18" s="426">
        <v>6490.9170923148231</v>
      </c>
      <c r="C18" s="426">
        <v>3737.1875215641585</v>
      </c>
      <c r="D18" s="426">
        <v>10228.104613878982</v>
      </c>
      <c r="E18" s="428">
        <v>0.15165732538243112</v>
      </c>
    </row>
    <row r="19" spans="1:5" x14ac:dyDescent="0.2">
      <c r="A19" s="132">
        <v>2003</v>
      </c>
      <c r="B19" s="426">
        <v>6393.5038834316611</v>
      </c>
      <c r="C19" s="426">
        <v>4701.8747315145101</v>
      </c>
      <c r="D19" s="426">
        <v>11095.37861494617</v>
      </c>
      <c r="E19" s="428">
        <v>0.12716646415091223</v>
      </c>
    </row>
    <row r="20" spans="1:5" x14ac:dyDescent="0.2">
      <c r="A20" s="132">
        <v>2004</v>
      </c>
      <c r="B20" s="426">
        <v>6177.2809742653699</v>
      </c>
      <c r="C20" s="426">
        <v>4949.0353043500945</v>
      </c>
      <c r="D20" s="426">
        <v>11126.316278615464</v>
      </c>
      <c r="E20" s="428">
        <v>0.10300429017349519</v>
      </c>
    </row>
    <row r="21" spans="1:5" x14ac:dyDescent="0.2">
      <c r="A21" s="132">
        <v>2005</v>
      </c>
      <c r="B21" s="426">
        <v>5140.6635541845508</v>
      </c>
      <c r="C21" s="426">
        <v>4232.7113810004421</v>
      </c>
      <c r="D21" s="426">
        <v>9373.3749351849929</v>
      </c>
      <c r="E21" s="428">
        <v>7.002417120887118E-2</v>
      </c>
    </row>
    <row r="22" spans="1:5" x14ac:dyDescent="0.2">
      <c r="A22" s="132">
        <v>2006</v>
      </c>
      <c r="B22" s="426">
        <v>3495.2306919472526</v>
      </c>
      <c r="C22" s="426">
        <v>4171.1580115406578</v>
      </c>
      <c r="D22" s="426">
        <v>7666.3887034879099</v>
      </c>
      <c r="E22" s="428">
        <v>4.9916388163875655E-2</v>
      </c>
    </row>
    <row r="23" spans="1:5" x14ac:dyDescent="0.2">
      <c r="A23" s="132">
        <v>2007</v>
      </c>
      <c r="B23" s="426">
        <v>3437.8578457119752</v>
      </c>
      <c r="C23" s="426">
        <v>3656.1600540866834</v>
      </c>
      <c r="D23" s="426">
        <v>7094.0178997986586</v>
      </c>
      <c r="E23" s="428">
        <v>3.8778868458265642E-2</v>
      </c>
    </row>
    <row r="24" spans="1:5" x14ac:dyDescent="0.2">
      <c r="A24" s="132">
        <v>2008</v>
      </c>
      <c r="B24" s="426">
        <v>4400.017720916183</v>
      </c>
      <c r="C24" s="426">
        <v>2934.9434870128657</v>
      </c>
      <c r="D24" s="426">
        <v>7334.9612079290491</v>
      </c>
      <c r="E24" s="428">
        <v>4.9166706966614689E-2</v>
      </c>
    </row>
    <row r="25" spans="1:5" x14ac:dyDescent="0.2">
      <c r="A25" s="132">
        <v>2009</v>
      </c>
      <c r="B25" s="426">
        <v>8565.6367360751283</v>
      </c>
      <c r="C25" s="426">
        <v>2530.1183899764505</v>
      </c>
      <c r="D25" s="426">
        <v>11095.755126051579</v>
      </c>
      <c r="E25" s="428">
        <v>5.8118057718282108E-2</v>
      </c>
    </row>
    <row r="26" spans="1:5" x14ac:dyDescent="0.2">
      <c r="A26" s="132">
        <v>2010</v>
      </c>
      <c r="B26" s="426">
        <v>16262.368001733525</v>
      </c>
      <c r="C26" s="426">
        <v>4095.498839000486</v>
      </c>
      <c r="D26" s="426">
        <v>20357.866840734012</v>
      </c>
      <c r="E26" s="428">
        <v>8.5509217934346154E-2</v>
      </c>
    </row>
    <row r="27" spans="1:5" x14ac:dyDescent="0.2">
      <c r="A27" s="132">
        <v>2011</v>
      </c>
      <c r="B27" s="426">
        <v>20647.130858800534</v>
      </c>
      <c r="C27" s="426">
        <v>5280.4674346974207</v>
      </c>
      <c r="D27" s="426">
        <v>25927.598293497955</v>
      </c>
      <c r="E27" s="428">
        <v>0.11081582375760757</v>
      </c>
    </row>
    <row r="28" spans="1:5" x14ac:dyDescent="0.2">
      <c r="A28" s="132">
        <v>2012</v>
      </c>
      <c r="B28" s="426">
        <v>26288.387284576118</v>
      </c>
      <c r="C28" s="426">
        <v>6134.5513377113921</v>
      </c>
      <c r="D28" s="426">
        <v>32422.938622287511</v>
      </c>
      <c r="E28" s="428">
        <v>0.1194146655893621</v>
      </c>
    </row>
    <row r="29" spans="1:5" x14ac:dyDescent="0.2">
      <c r="A29" s="132">
        <v>2013</v>
      </c>
      <c r="B29" s="426">
        <v>28355.146377443067</v>
      </c>
      <c r="C29" s="426">
        <v>5159.621608999365</v>
      </c>
      <c r="D29" s="426">
        <v>33514.800000000003</v>
      </c>
      <c r="E29" s="428">
        <v>0.12731500897531201</v>
      </c>
    </row>
    <row r="30" spans="1:5" x14ac:dyDescent="0.2">
      <c r="A30" s="132">
        <v>2014</v>
      </c>
      <c r="B30" s="426">
        <v>30042.181993690807</v>
      </c>
      <c r="C30" s="426">
        <v>6544.3228887897239</v>
      </c>
      <c r="D30" s="426">
        <v>36586.504882480527</v>
      </c>
      <c r="E30" s="428">
        <v>0.14954234861596316</v>
      </c>
    </row>
    <row r="31" spans="1:5" x14ac:dyDescent="0.2">
      <c r="A31" s="132">
        <v>2015</v>
      </c>
      <c r="B31" s="426">
        <v>31185.907833973586</v>
      </c>
      <c r="C31" s="426">
        <v>7777.2351893288624</v>
      </c>
      <c r="D31" s="426">
        <v>38963.143023302451</v>
      </c>
      <c r="E31" s="428">
        <v>0.1727333827717728</v>
      </c>
    </row>
    <row r="32" spans="1:5" x14ac:dyDescent="0.2">
      <c r="A32" s="132">
        <v>2016</v>
      </c>
      <c r="B32" s="426">
        <v>43284.595711469243</v>
      </c>
      <c r="C32" s="426">
        <v>10080.809345279851</v>
      </c>
      <c r="D32" s="426">
        <v>53365.405056749092</v>
      </c>
      <c r="E32" s="428">
        <v>0.21012748413254195</v>
      </c>
    </row>
    <row r="33" spans="1:5" x14ac:dyDescent="0.2">
      <c r="A33" s="132">
        <v>2017</v>
      </c>
      <c r="B33" s="426">
        <v>56128.688679098021</v>
      </c>
      <c r="C33" s="426">
        <v>12807.488541339759</v>
      </c>
      <c r="D33" s="426">
        <v>68936.177220437778</v>
      </c>
      <c r="E33" s="428">
        <v>0.23533994465571328</v>
      </c>
    </row>
    <row r="34" spans="1:5" x14ac:dyDescent="0.2">
      <c r="A34" s="131">
        <v>2018</v>
      </c>
      <c r="B34" s="426">
        <v>55703.181778573817</v>
      </c>
      <c r="C34" s="426">
        <v>14544.284145769905</v>
      </c>
      <c r="D34" s="426">
        <v>70247.46592434372</v>
      </c>
      <c r="E34" s="428">
        <v>0.25591841995725362</v>
      </c>
    </row>
    <row r="35" spans="1:5" x14ac:dyDescent="0.2">
      <c r="A35" s="589" t="s">
        <v>693</v>
      </c>
      <c r="B35" s="589"/>
      <c r="C35" s="589"/>
      <c r="D35" s="589"/>
      <c r="E35" s="589"/>
    </row>
    <row r="36" spans="1:5" x14ac:dyDescent="0.2">
      <c r="A36" s="590"/>
      <c r="B36" s="590"/>
      <c r="C36" s="590"/>
      <c r="D36" s="590"/>
      <c r="E36" s="590"/>
    </row>
    <row r="37" spans="1:5" x14ac:dyDescent="0.2">
      <c r="A37" s="1" t="s">
        <v>14</v>
      </c>
    </row>
  </sheetData>
  <mergeCells count="1">
    <mergeCell ref="A35:E3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baseColWidth="10" defaultColWidth="11.42578125" defaultRowHeight="12.75" x14ac:dyDescent="0.2"/>
  <cols>
    <col min="1" max="1" width="26.42578125" style="1" customWidth="1"/>
    <col min="2" max="2" width="33.28515625" style="1" customWidth="1"/>
    <col min="3" max="16384" width="11.42578125" style="1"/>
  </cols>
  <sheetData>
    <row r="1" spans="1:10" x14ac:dyDescent="0.2">
      <c r="A1" s="114" t="s">
        <v>974</v>
      </c>
      <c r="B1" s="44"/>
    </row>
    <row r="2" spans="1:10" x14ac:dyDescent="0.2">
      <c r="A2" s="114" t="s">
        <v>354</v>
      </c>
      <c r="B2" s="61"/>
    </row>
    <row r="4" spans="1:10" ht="25.5" x14ac:dyDescent="0.2">
      <c r="A4" s="116" t="s">
        <v>353</v>
      </c>
      <c r="B4" s="116" t="s">
        <v>493</v>
      </c>
    </row>
    <row r="5" spans="1:10" x14ac:dyDescent="0.2">
      <c r="A5" s="116">
        <v>1995</v>
      </c>
      <c r="B5" s="429">
        <v>1246.3</v>
      </c>
    </row>
    <row r="6" spans="1:10" x14ac:dyDescent="0.2">
      <c r="A6" s="116">
        <v>1996</v>
      </c>
      <c r="B6" s="429">
        <v>572.70000000000005</v>
      </c>
    </row>
    <row r="7" spans="1:10" x14ac:dyDescent="0.2">
      <c r="A7" s="116">
        <v>1997</v>
      </c>
      <c r="B7" s="429">
        <v>303.8</v>
      </c>
    </row>
    <row r="8" spans="1:10" x14ac:dyDescent="0.2">
      <c r="A8" s="116">
        <v>2002</v>
      </c>
      <c r="B8" s="429">
        <v>207.6</v>
      </c>
    </row>
    <row r="9" spans="1:10" x14ac:dyDescent="0.2">
      <c r="A9" s="116">
        <v>2003</v>
      </c>
      <c r="B9" s="429">
        <v>76.7</v>
      </c>
      <c r="F9" s="6"/>
      <c r="G9" s="6"/>
      <c r="H9" s="6"/>
      <c r="I9" s="6"/>
      <c r="J9" s="6"/>
    </row>
    <row r="10" spans="1:10" x14ac:dyDescent="0.2">
      <c r="A10" s="116">
        <v>2004</v>
      </c>
      <c r="B10" s="429" t="s">
        <v>977</v>
      </c>
      <c r="F10" s="192"/>
      <c r="G10" s="6"/>
      <c r="H10" s="6"/>
      <c r="I10" s="193"/>
      <c r="J10" s="6"/>
    </row>
    <row r="11" spans="1:10" x14ac:dyDescent="0.2">
      <c r="A11" s="116">
        <v>2005</v>
      </c>
      <c r="B11" s="429" t="s">
        <v>978</v>
      </c>
      <c r="F11" s="192"/>
      <c r="G11" s="6"/>
      <c r="H11" s="6"/>
      <c r="I11" s="193"/>
      <c r="J11" s="6"/>
    </row>
    <row r="12" spans="1:10" x14ac:dyDescent="0.2">
      <c r="A12" s="116">
        <v>2006</v>
      </c>
      <c r="B12" s="429" t="s">
        <v>979</v>
      </c>
      <c r="F12" s="192"/>
      <c r="G12" s="6"/>
      <c r="H12" s="6"/>
      <c r="I12" s="193"/>
      <c r="J12" s="6"/>
    </row>
    <row r="13" spans="1:10" x14ac:dyDescent="0.2">
      <c r="A13" s="116">
        <v>2007</v>
      </c>
      <c r="B13" s="429" t="s">
        <v>980</v>
      </c>
      <c r="F13" s="192"/>
      <c r="G13" s="6"/>
      <c r="H13" s="6"/>
      <c r="I13" s="193"/>
      <c r="J13" s="6"/>
    </row>
    <row r="14" spans="1:10" x14ac:dyDescent="0.2">
      <c r="A14" s="116">
        <v>2014</v>
      </c>
      <c r="B14" s="429" t="s">
        <v>975</v>
      </c>
      <c r="F14" s="191"/>
      <c r="G14" s="6"/>
      <c r="H14" s="6"/>
      <c r="I14" s="193"/>
      <c r="J14" s="6"/>
    </row>
    <row r="15" spans="1:10" x14ac:dyDescent="0.2">
      <c r="A15" s="116">
        <v>2016</v>
      </c>
      <c r="B15" s="429" t="s">
        <v>981</v>
      </c>
      <c r="F15" s="192"/>
      <c r="G15" s="6"/>
      <c r="H15" s="6"/>
      <c r="I15" s="193"/>
      <c r="J15" s="6"/>
    </row>
    <row r="16" spans="1:10" x14ac:dyDescent="0.2">
      <c r="A16" s="116">
        <v>2017</v>
      </c>
      <c r="B16" s="429" t="s">
        <v>976</v>
      </c>
      <c r="F16" s="191"/>
      <c r="G16" s="6"/>
      <c r="H16" s="6"/>
      <c r="I16" s="193"/>
      <c r="J16" s="6"/>
    </row>
    <row r="17" spans="1:10" x14ac:dyDescent="0.2">
      <c r="A17" s="116">
        <v>2018</v>
      </c>
      <c r="B17" s="429" t="s">
        <v>982</v>
      </c>
      <c r="F17" s="192"/>
      <c r="G17" s="6"/>
      <c r="H17" s="6"/>
      <c r="I17" s="193"/>
      <c r="J17" s="6"/>
    </row>
    <row r="18" spans="1:10" x14ac:dyDescent="0.2">
      <c r="A18" s="17" t="s">
        <v>485</v>
      </c>
      <c r="B18" s="191"/>
    </row>
    <row r="19" spans="1:10" x14ac:dyDescent="0.2">
      <c r="A19" s="17" t="s">
        <v>486</v>
      </c>
      <c r="B19" s="191"/>
    </row>
    <row r="20" spans="1:10" x14ac:dyDescent="0.2">
      <c r="A20" s="17" t="s">
        <v>487</v>
      </c>
      <c r="B20" s="191"/>
    </row>
    <row r="21" spans="1:10" x14ac:dyDescent="0.2">
      <c r="A21" s="17" t="s">
        <v>488</v>
      </c>
      <c r="B21" s="191"/>
    </row>
    <row r="22" spans="1:10" x14ac:dyDescent="0.2">
      <c r="A22" s="17" t="s">
        <v>489</v>
      </c>
      <c r="B22" s="191"/>
    </row>
    <row r="23" spans="1:10" x14ac:dyDescent="0.2">
      <c r="A23" s="17" t="s">
        <v>490</v>
      </c>
      <c r="B23" s="191"/>
    </row>
    <row r="24" spans="1:10" x14ac:dyDescent="0.2">
      <c r="A24" s="17" t="s">
        <v>491</v>
      </c>
      <c r="B24" s="191"/>
    </row>
    <row r="25" spans="1:10" x14ac:dyDescent="0.2">
      <c r="A25" s="17" t="s">
        <v>492</v>
      </c>
      <c r="B25" s="191"/>
    </row>
    <row r="26" spans="1:10" x14ac:dyDescent="0.2">
      <c r="A26" s="1" t="s">
        <v>352</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baseColWidth="10" defaultColWidth="11.42578125" defaultRowHeight="12.75" x14ac:dyDescent="0.2"/>
  <cols>
    <col min="1" max="1" width="15.140625" style="1" customWidth="1"/>
    <col min="2" max="2" width="17.42578125" style="1" customWidth="1"/>
    <col min="3" max="3" width="14.140625" style="1" customWidth="1"/>
    <col min="4" max="16384" width="11.42578125" style="1"/>
  </cols>
  <sheetData>
    <row r="1" spans="1:3" x14ac:dyDescent="0.2">
      <c r="A1" s="114" t="s">
        <v>983</v>
      </c>
      <c r="B1" s="44"/>
      <c r="C1" s="44"/>
    </row>
    <row r="2" spans="1:3" ht="15" x14ac:dyDescent="0.2">
      <c r="A2" s="114" t="s">
        <v>695</v>
      </c>
      <c r="B2" s="61"/>
      <c r="C2" s="61"/>
    </row>
    <row r="4" spans="1:3" ht="25.5" x14ac:dyDescent="0.2">
      <c r="A4" s="116"/>
      <c r="B4" s="135" t="s">
        <v>364</v>
      </c>
      <c r="C4" s="135" t="s">
        <v>363</v>
      </c>
    </row>
    <row r="5" spans="1:3" x14ac:dyDescent="0.2">
      <c r="A5" s="424" t="s">
        <v>362</v>
      </c>
      <c r="B5" s="430">
        <v>915000000000</v>
      </c>
      <c r="C5" s="431">
        <v>1500</v>
      </c>
    </row>
    <row r="6" spans="1:3" x14ac:dyDescent="0.2">
      <c r="A6" s="424" t="s">
        <v>361</v>
      </c>
      <c r="B6" s="430">
        <v>850000000000</v>
      </c>
      <c r="C6" s="431">
        <v>1394.4027035007709</v>
      </c>
    </row>
    <row r="7" spans="1:3" x14ac:dyDescent="0.2">
      <c r="A7" s="424" t="s">
        <v>360</v>
      </c>
      <c r="B7" s="430">
        <v>365000000000</v>
      </c>
      <c r="C7" s="431">
        <v>598</v>
      </c>
    </row>
    <row r="8" spans="1:3" x14ac:dyDescent="0.2">
      <c r="A8" s="424" t="s">
        <v>359</v>
      </c>
      <c r="B8" s="430">
        <v>310000000000</v>
      </c>
      <c r="C8" s="431">
        <v>508.54686833557525</v>
      </c>
    </row>
    <row r="9" spans="1:3" x14ac:dyDescent="0.2">
      <c r="A9" s="424" t="s">
        <v>358</v>
      </c>
      <c r="B9" s="430">
        <v>22600000</v>
      </c>
      <c r="C9" s="431">
        <v>999.78955018209251</v>
      </c>
    </row>
    <row r="10" spans="1:3" x14ac:dyDescent="0.2">
      <c r="A10" s="424" t="s">
        <v>357</v>
      </c>
      <c r="B10" s="430">
        <v>20400000</v>
      </c>
      <c r="C10" s="431">
        <v>902.46490370418962</v>
      </c>
    </row>
    <row r="11" spans="1:3" x14ac:dyDescent="0.2">
      <c r="A11" s="424" t="s">
        <v>356</v>
      </c>
      <c r="B11" s="430">
        <v>13500000</v>
      </c>
      <c r="C11" s="431">
        <v>597.21942156894909</v>
      </c>
    </row>
    <row r="12" spans="1:3" x14ac:dyDescent="0.2">
      <c r="A12" s="424" t="s">
        <v>355</v>
      </c>
      <c r="B12" s="430">
        <v>11300000</v>
      </c>
      <c r="C12" s="431">
        <v>499.89477509104626</v>
      </c>
    </row>
    <row r="13" spans="1:3" x14ac:dyDescent="0.2">
      <c r="A13" s="432" t="s">
        <v>15</v>
      </c>
      <c r="B13" s="433"/>
      <c r="C13" s="434">
        <v>7000.3182223826243</v>
      </c>
    </row>
    <row r="14" spans="1:3" x14ac:dyDescent="0.2">
      <c r="A14" s="1" t="s">
        <v>622</v>
      </c>
    </row>
    <row r="15" spans="1:3" x14ac:dyDescent="0.2">
      <c r="A15" s="1" t="s">
        <v>212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baseColWidth="10" defaultColWidth="11.42578125" defaultRowHeight="12.75" x14ac:dyDescent="0.2"/>
  <cols>
    <col min="1" max="1" width="11.42578125" style="1"/>
    <col min="2" max="2" width="16.7109375" style="1" customWidth="1"/>
    <col min="3" max="16384" width="11.42578125" style="1"/>
  </cols>
  <sheetData>
    <row r="1" spans="1:3" s="118" customFormat="1" x14ac:dyDescent="0.2">
      <c r="A1" s="202" t="s">
        <v>984</v>
      </c>
    </row>
    <row r="2" spans="1:3" s="118" customFormat="1" x14ac:dyDescent="0.2">
      <c r="A2" s="139" t="s">
        <v>370</v>
      </c>
      <c r="B2" s="117"/>
      <c r="C2" s="117"/>
    </row>
    <row r="4" spans="1:3" ht="38.25" x14ac:dyDescent="0.2">
      <c r="A4" s="116" t="s">
        <v>369</v>
      </c>
      <c r="B4" s="135" t="s">
        <v>368</v>
      </c>
      <c r="C4" s="116" t="s">
        <v>367</v>
      </c>
    </row>
    <row r="5" spans="1:3" ht="15" x14ac:dyDescent="0.2">
      <c r="A5" s="28" t="s">
        <v>696</v>
      </c>
      <c r="B5" s="435">
        <v>18245170</v>
      </c>
      <c r="C5" s="435">
        <v>28140.23220110394</v>
      </c>
    </row>
    <row r="6" spans="1:3" ht="15" x14ac:dyDescent="0.2">
      <c r="A6" s="28" t="s">
        <v>697</v>
      </c>
      <c r="B6" s="435">
        <v>743150.5</v>
      </c>
      <c r="C6" s="435">
        <v>31691.175142208449</v>
      </c>
    </row>
    <row r="7" spans="1:3" x14ac:dyDescent="0.2">
      <c r="A7" s="28" t="s">
        <v>15</v>
      </c>
      <c r="B7" s="436" t="s">
        <v>115</v>
      </c>
      <c r="C7" s="435">
        <v>59831.407343312385</v>
      </c>
    </row>
    <row r="8" spans="1:3" x14ac:dyDescent="0.2">
      <c r="A8" s="10" t="s">
        <v>366</v>
      </c>
      <c r="B8" s="7"/>
    </row>
    <row r="9" spans="1:3" x14ac:dyDescent="0.2">
      <c r="A9" s="591" t="s">
        <v>365</v>
      </c>
      <c r="B9" s="592"/>
    </row>
    <row r="10" spans="1:3" x14ac:dyDescent="0.2">
      <c r="A10" s="1" t="s">
        <v>14</v>
      </c>
    </row>
  </sheetData>
  <mergeCells count="1">
    <mergeCell ref="A9:B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baseColWidth="10" defaultColWidth="11.42578125" defaultRowHeight="12.75" x14ac:dyDescent="0.2"/>
  <cols>
    <col min="1" max="1" width="21.42578125" style="1" customWidth="1"/>
    <col min="2" max="16384" width="11.42578125" style="1"/>
  </cols>
  <sheetData>
    <row r="1" spans="1:3" s="118" customFormat="1" x14ac:dyDescent="0.2">
      <c r="A1" s="202" t="s">
        <v>985</v>
      </c>
    </row>
    <row r="2" spans="1:3" s="118" customFormat="1" x14ac:dyDescent="0.2">
      <c r="A2" s="139" t="s">
        <v>373</v>
      </c>
      <c r="B2" s="117"/>
      <c r="C2" s="117"/>
    </row>
    <row r="4" spans="1:3" ht="38.25" x14ac:dyDescent="0.2">
      <c r="A4" s="116" t="s">
        <v>339</v>
      </c>
      <c r="B4" s="135" t="s">
        <v>368</v>
      </c>
      <c r="C4" s="116" t="s">
        <v>367</v>
      </c>
    </row>
    <row r="5" spans="1:3" ht="15" x14ac:dyDescent="0.2">
      <c r="A5" s="28" t="s">
        <v>698</v>
      </c>
      <c r="B5" s="435">
        <v>434345</v>
      </c>
      <c r="C5" s="435">
        <v>656.88909454470001</v>
      </c>
    </row>
    <row r="6" spans="1:3" ht="15" x14ac:dyDescent="0.2">
      <c r="A6" s="28" t="s">
        <v>699</v>
      </c>
      <c r="B6" s="435">
        <v>7068.3060000000005</v>
      </c>
      <c r="C6" s="435">
        <v>6868.2038679400011</v>
      </c>
    </row>
    <row r="7" spans="1:3" ht="15" x14ac:dyDescent="0.2">
      <c r="A7" s="28" t="s">
        <v>700</v>
      </c>
      <c r="B7" s="436">
        <v>4920</v>
      </c>
      <c r="C7" s="435">
        <v>5828.2361769256004</v>
      </c>
    </row>
    <row r="8" spans="1:3" x14ac:dyDescent="0.2">
      <c r="A8" s="28" t="s">
        <v>15</v>
      </c>
      <c r="B8" s="138" t="s">
        <v>115</v>
      </c>
      <c r="C8" s="137">
        <v>13353.329139410302</v>
      </c>
    </row>
    <row r="9" spans="1:3" x14ac:dyDescent="0.2">
      <c r="A9" s="593" t="s">
        <v>366</v>
      </c>
      <c r="B9" s="594"/>
      <c r="C9" s="594"/>
    </row>
    <row r="10" spans="1:3" x14ac:dyDescent="0.2">
      <c r="A10" s="593" t="s">
        <v>372</v>
      </c>
      <c r="B10" s="594"/>
      <c r="C10" s="594"/>
    </row>
    <row r="11" spans="1:3" x14ac:dyDescent="0.2">
      <c r="A11" s="593" t="s">
        <v>371</v>
      </c>
      <c r="B11" s="594"/>
      <c r="C11" s="594"/>
    </row>
    <row r="12" spans="1:3" x14ac:dyDescent="0.2">
      <c r="A12" s="118" t="s">
        <v>701</v>
      </c>
      <c r="B12" s="118"/>
      <c r="C12" s="118"/>
    </row>
  </sheetData>
  <mergeCells count="3">
    <mergeCell ref="A9:C9"/>
    <mergeCell ref="A10:C10"/>
    <mergeCell ref="A11:C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heetViews>
  <sheetFormatPr baseColWidth="10" defaultColWidth="11.42578125" defaultRowHeight="12.75" x14ac:dyDescent="0.2"/>
  <cols>
    <col min="1" max="1" width="11.42578125" style="1"/>
    <col min="2" max="2" width="12.28515625" style="1" customWidth="1"/>
    <col min="3" max="3" width="16.140625" style="1" customWidth="1"/>
    <col min="4" max="4" width="15.85546875" style="1" customWidth="1"/>
    <col min="5" max="16384" width="11.42578125" style="1"/>
  </cols>
  <sheetData>
    <row r="1" spans="1:4" x14ac:dyDescent="0.2">
      <c r="A1" s="202" t="s">
        <v>986</v>
      </c>
    </row>
    <row r="2" spans="1:4" x14ac:dyDescent="0.2">
      <c r="A2" s="1" t="s">
        <v>623</v>
      </c>
    </row>
    <row r="4" spans="1:4" ht="15" customHeight="1" x14ac:dyDescent="0.2">
      <c r="A4" s="597" t="s">
        <v>506</v>
      </c>
      <c r="B4" s="163"/>
      <c r="C4" s="596" t="s">
        <v>368</v>
      </c>
      <c r="D4" s="596"/>
    </row>
    <row r="5" spans="1:4" x14ac:dyDescent="0.2">
      <c r="A5" s="598"/>
      <c r="B5" s="120" t="s">
        <v>499</v>
      </c>
      <c r="C5" s="120" t="s">
        <v>364</v>
      </c>
      <c r="D5" s="120" t="s">
        <v>505</v>
      </c>
    </row>
    <row r="6" spans="1:4" x14ac:dyDescent="0.2">
      <c r="A6" s="595" t="s">
        <v>702</v>
      </c>
      <c r="B6" s="1" t="s">
        <v>424</v>
      </c>
      <c r="C6" s="194">
        <v>70300</v>
      </c>
      <c r="D6" s="195">
        <v>103.23980482106406</v>
      </c>
    </row>
    <row r="7" spans="1:4" x14ac:dyDescent="0.2">
      <c r="A7" s="595"/>
      <c r="B7" s="1" t="s">
        <v>423</v>
      </c>
      <c r="C7" s="194">
        <v>43755</v>
      </c>
      <c r="D7" s="195">
        <v>64.916321435119599</v>
      </c>
    </row>
    <row r="8" spans="1:4" x14ac:dyDescent="0.2">
      <c r="A8" s="595"/>
      <c r="B8" s="1" t="s">
        <v>426</v>
      </c>
      <c r="C8" s="194">
        <v>5100</v>
      </c>
      <c r="D8" s="195">
        <v>7.48909843639938</v>
      </c>
    </row>
    <row r="9" spans="1:4" x14ac:dyDescent="0.2">
      <c r="A9" s="595"/>
      <c r="B9" s="1" t="s">
        <v>425</v>
      </c>
      <c r="C9" s="194">
        <v>98653</v>
      </c>
      <c r="D9" s="195">
        <v>145.89598978897277</v>
      </c>
    </row>
    <row r="10" spans="1:4" x14ac:dyDescent="0.2">
      <c r="A10" s="595"/>
      <c r="B10" s="1" t="s">
        <v>422</v>
      </c>
      <c r="C10" s="194">
        <v>27136</v>
      </c>
      <c r="D10" s="195">
        <v>40.008810051761294</v>
      </c>
    </row>
    <row r="11" spans="1:4" x14ac:dyDescent="0.2">
      <c r="A11" s="595"/>
      <c r="B11" s="1" t="s">
        <v>421</v>
      </c>
      <c r="C11" s="194">
        <v>26395</v>
      </c>
      <c r="D11" s="195">
        <v>38.935048191815945</v>
      </c>
    </row>
    <row r="12" spans="1:4" x14ac:dyDescent="0.2">
      <c r="A12" s="595"/>
      <c r="B12" s="1" t="s">
        <v>419</v>
      </c>
      <c r="C12" s="194">
        <v>174603</v>
      </c>
      <c r="D12" s="195">
        <v>259.57585073217888</v>
      </c>
    </row>
    <row r="13" spans="1:4" x14ac:dyDescent="0.2">
      <c r="A13" s="595"/>
      <c r="B13" s="1" t="s">
        <v>418</v>
      </c>
      <c r="C13" s="194">
        <v>575202</v>
      </c>
      <c r="D13" s="195">
        <v>855.61701340778291</v>
      </c>
    </row>
    <row r="14" spans="1:4" x14ac:dyDescent="0.2">
      <c r="A14" s="196"/>
      <c r="B14" s="197" t="s">
        <v>500</v>
      </c>
      <c r="C14" s="168">
        <v>1021145</v>
      </c>
      <c r="D14" s="166">
        <v>1515.6779368650948</v>
      </c>
    </row>
    <row r="15" spans="1:4" x14ac:dyDescent="0.2">
      <c r="A15" s="595" t="s">
        <v>703</v>
      </c>
      <c r="B15" s="1" t="s">
        <v>413</v>
      </c>
      <c r="C15" s="194">
        <v>21322</v>
      </c>
      <c r="D15" s="195">
        <v>865.7931108327017</v>
      </c>
    </row>
    <row r="16" spans="1:4" x14ac:dyDescent="0.2">
      <c r="A16" s="595"/>
      <c r="B16" s="1" t="s">
        <v>408</v>
      </c>
      <c r="C16" s="194">
        <v>948</v>
      </c>
      <c r="D16" s="195">
        <v>37.974871480137892</v>
      </c>
    </row>
    <row r="17" spans="1:4" x14ac:dyDescent="0.2">
      <c r="A17" s="595"/>
      <c r="B17" s="1" t="s">
        <v>416</v>
      </c>
      <c r="C17" s="194">
        <v>102</v>
      </c>
      <c r="D17" s="195">
        <v>4.1614519365911873</v>
      </c>
    </row>
    <row r="18" spans="1:4" x14ac:dyDescent="0.2">
      <c r="A18" s="595"/>
      <c r="B18" s="1" t="s">
        <v>414</v>
      </c>
      <c r="C18" s="194">
        <v>5426</v>
      </c>
      <c r="D18" s="195">
        <v>218.46052324608377</v>
      </c>
    </row>
    <row r="19" spans="1:4" x14ac:dyDescent="0.2">
      <c r="A19" s="595"/>
      <c r="B19" s="1" t="s">
        <v>412</v>
      </c>
      <c r="C19" s="194">
        <v>969</v>
      </c>
      <c r="D19" s="195">
        <v>39.236371168739687</v>
      </c>
    </row>
    <row r="20" spans="1:4" x14ac:dyDescent="0.2">
      <c r="A20" s="595"/>
      <c r="B20" s="1" t="s">
        <v>410</v>
      </c>
      <c r="C20" s="194">
        <v>1877</v>
      </c>
      <c r="D20" s="195">
        <v>75.733229786422015</v>
      </c>
    </row>
    <row r="21" spans="1:4" x14ac:dyDescent="0.2">
      <c r="A21" s="595"/>
      <c r="B21" s="1" t="s">
        <v>403</v>
      </c>
      <c r="C21" s="194">
        <v>4164</v>
      </c>
      <c r="D21" s="195">
        <v>169.94155498008305</v>
      </c>
    </row>
    <row r="22" spans="1:4" x14ac:dyDescent="0.2">
      <c r="A22" s="595"/>
      <c r="B22" s="1" t="s">
        <v>402</v>
      </c>
      <c r="C22" s="194">
        <v>2250</v>
      </c>
      <c r="D22" s="195">
        <v>90.897084050668838</v>
      </c>
    </row>
    <row r="23" spans="1:4" x14ac:dyDescent="0.2">
      <c r="A23" s="595"/>
      <c r="B23" s="1" t="s">
        <v>401</v>
      </c>
      <c r="C23" s="194">
        <v>3218</v>
      </c>
      <c r="D23" s="195">
        <v>132.17501067766315</v>
      </c>
    </row>
    <row r="24" spans="1:4" x14ac:dyDescent="0.2">
      <c r="A24" s="595"/>
      <c r="B24" s="1" t="s">
        <v>398</v>
      </c>
      <c r="C24" s="194">
        <v>26621</v>
      </c>
      <c r="D24" s="195">
        <v>1087.0644241736695</v>
      </c>
    </row>
    <row r="25" spans="1:4" x14ac:dyDescent="0.2">
      <c r="A25" s="595"/>
      <c r="B25" s="1" t="s">
        <v>397</v>
      </c>
      <c r="C25" s="194">
        <v>21884</v>
      </c>
      <c r="D25" s="195">
        <v>895.8830501861753</v>
      </c>
    </row>
    <row r="26" spans="1:4" x14ac:dyDescent="0.2">
      <c r="A26" s="595"/>
      <c r="B26" s="1" t="s">
        <v>406</v>
      </c>
      <c r="C26" s="194">
        <v>340</v>
      </c>
      <c r="D26" s="195">
        <v>13.609063900445619</v>
      </c>
    </row>
    <row r="27" spans="1:4" x14ac:dyDescent="0.2">
      <c r="A27" s="595"/>
      <c r="B27" s="1" t="s">
        <v>405</v>
      </c>
      <c r="C27" s="194">
        <v>508</v>
      </c>
      <c r="D27" s="195">
        <v>20.336417237263465</v>
      </c>
    </row>
    <row r="28" spans="1:4" x14ac:dyDescent="0.2">
      <c r="A28" s="595"/>
      <c r="B28" s="1" t="s">
        <v>404</v>
      </c>
      <c r="C28" s="194">
        <v>302</v>
      </c>
      <c r="D28" s="195">
        <v>12.139501691785128</v>
      </c>
    </row>
    <row r="29" spans="1:4" x14ac:dyDescent="0.2">
      <c r="A29" s="595"/>
      <c r="B29" s="1" t="s">
        <v>400</v>
      </c>
      <c r="C29" s="194">
        <v>676</v>
      </c>
      <c r="D29" s="195">
        <v>27.603309942104982</v>
      </c>
    </row>
    <row r="30" spans="1:4" x14ac:dyDescent="0.2">
      <c r="A30" s="595"/>
      <c r="B30" s="1" t="s">
        <v>399</v>
      </c>
      <c r="C30" s="194">
        <v>2313</v>
      </c>
      <c r="D30" s="195">
        <v>94.322579980933554</v>
      </c>
    </row>
    <row r="31" spans="1:4" x14ac:dyDescent="0.2">
      <c r="A31" s="595"/>
      <c r="B31" s="1" t="s">
        <v>415</v>
      </c>
      <c r="C31" s="194">
        <v>4100</v>
      </c>
      <c r="D31" s="195">
        <v>166.30653610160957</v>
      </c>
    </row>
    <row r="32" spans="1:4" x14ac:dyDescent="0.2">
      <c r="A32" s="595"/>
      <c r="B32" s="1" t="s">
        <v>409</v>
      </c>
      <c r="C32" s="194">
        <v>566</v>
      </c>
      <c r="D32" s="195">
        <v>22.872626346541878</v>
      </c>
    </row>
    <row r="33" spans="1:4" x14ac:dyDescent="0.2">
      <c r="A33" s="595"/>
      <c r="B33" s="1" t="s">
        <v>411</v>
      </c>
      <c r="C33" s="194">
        <v>282</v>
      </c>
      <c r="D33" s="195">
        <v>11.363232363226626</v>
      </c>
    </row>
    <row r="34" spans="1:4" x14ac:dyDescent="0.2">
      <c r="A34" s="196"/>
      <c r="B34" s="197" t="s">
        <v>501</v>
      </c>
      <c r="C34" s="168">
        <v>97869</v>
      </c>
      <c r="D34" s="166">
        <v>3985.8739500828465</v>
      </c>
    </row>
    <row r="35" spans="1:4" x14ac:dyDescent="0.2">
      <c r="A35" s="196"/>
      <c r="B35" s="198" t="s">
        <v>502</v>
      </c>
      <c r="C35" s="168"/>
      <c r="D35" s="166">
        <v>5501.5518869479411</v>
      </c>
    </row>
    <row r="36" spans="1:4" x14ac:dyDescent="0.2">
      <c r="A36" s="1" t="s">
        <v>503</v>
      </c>
    </row>
    <row r="37" spans="1:4" x14ac:dyDescent="0.2">
      <c r="A37" s="1" t="s">
        <v>504</v>
      </c>
    </row>
    <row r="38" spans="1:4" x14ac:dyDescent="0.2">
      <c r="A38" s="1" t="s">
        <v>14</v>
      </c>
    </row>
  </sheetData>
  <mergeCells count="4">
    <mergeCell ref="A6:A13"/>
    <mergeCell ref="A15:A33"/>
    <mergeCell ref="C4:D4"/>
    <mergeCell ref="A4:A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heetViews>
  <sheetFormatPr baseColWidth="10" defaultColWidth="11.42578125" defaultRowHeight="12.75" x14ac:dyDescent="0.2"/>
  <cols>
    <col min="1" max="2" width="11.42578125" style="1"/>
    <col min="3" max="3" width="17" style="1" bestFit="1" customWidth="1"/>
    <col min="4" max="4" width="11.5703125" style="1" bestFit="1" customWidth="1"/>
    <col min="5" max="16384" width="11.42578125" style="1"/>
  </cols>
  <sheetData>
    <row r="1" spans="1:4" x14ac:dyDescent="0.2">
      <c r="A1" s="202" t="s">
        <v>987</v>
      </c>
    </row>
    <row r="2" spans="1:4" x14ac:dyDescent="0.2">
      <c r="A2" s="1" t="s">
        <v>624</v>
      </c>
    </row>
    <row r="5" spans="1:4" ht="15" customHeight="1" x14ac:dyDescent="0.2">
      <c r="A5" s="597" t="s">
        <v>506</v>
      </c>
      <c r="B5" s="163"/>
      <c r="C5" s="596" t="s">
        <v>368</v>
      </c>
      <c r="D5" s="596"/>
    </row>
    <row r="6" spans="1:4" ht="25.5" x14ac:dyDescent="0.2">
      <c r="A6" s="598"/>
      <c r="B6" s="476" t="s">
        <v>988</v>
      </c>
      <c r="C6" s="120" t="s">
        <v>364</v>
      </c>
      <c r="D6" s="120" t="s">
        <v>505</v>
      </c>
    </row>
    <row r="7" spans="1:4" x14ac:dyDescent="0.2">
      <c r="A7" s="595" t="s">
        <v>706</v>
      </c>
      <c r="B7" s="1" t="s">
        <v>362</v>
      </c>
      <c r="C7" s="194">
        <v>868542</v>
      </c>
      <c r="D7" s="195">
        <v>1280.2183208703998</v>
      </c>
    </row>
    <row r="8" spans="1:4" x14ac:dyDescent="0.2">
      <c r="A8" s="595"/>
      <c r="B8" s="1" t="s">
        <v>361</v>
      </c>
      <c r="C8" s="194">
        <v>278869</v>
      </c>
      <c r="D8" s="195">
        <v>413.48618612784145</v>
      </c>
    </row>
    <row r="9" spans="1:4" x14ac:dyDescent="0.2">
      <c r="A9" s="595"/>
      <c r="B9" s="1" t="s">
        <v>360</v>
      </c>
      <c r="C9" s="194">
        <v>349464</v>
      </c>
      <c r="D9" s="195">
        <v>519.73481337650014</v>
      </c>
    </row>
    <row r="10" spans="1:4" x14ac:dyDescent="0.2">
      <c r="A10" s="595"/>
      <c r="B10" s="1" t="s">
        <v>359</v>
      </c>
      <c r="C10" s="194">
        <v>648681</v>
      </c>
      <c r="D10" s="195">
        <v>960.1860591093257</v>
      </c>
    </row>
    <row r="11" spans="1:4" x14ac:dyDescent="0.2">
      <c r="A11" s="196"/>
      <c r="B11" s="197" t="s">
        <v>500</v>
      </c>
      <c r="C11" s="168">
        <v>2145556</v>
      </c>
      <c r="D11" s="166">
        <v>3173.6253794840668</v>
      </c>
    </row>
    <row r="12" spans="1:4" x14ac:dyDescent="0.2">
      <c r="A12" s="595" t="s">
        <v>703</v>
      </c>
      <c r="B12" s="1" t="s">
        <v>358</v>
      </c>
      <c r="C12" s="194">
        <v>17211</v>
      </c>
      <c r="D12" s="195">
        <v>700.16308583119633</v>
      </c>
    </row>
    <row r="13" spans="1:4" x14ac:dyDescent="0.2">
      <c r="A13" s="595"/>
      <c r="B13" s="1" t="s">
        <v>357</v>
      </c>
      <c r="C13" s="194">
        <v>8485</v>
      </c>
      <c r="D13" s="195">
        <v>344.5074980256872</v>
      </c>
    </row>
    <row r="14" spans="1:4" x14ac:dyDescent="0.2">
      <c r="A14" s="595"/>
      <c r="B14" s="1" t="s">
        <v>356</v>
      </c>
      <c r="C14" s="194">
        <v>5070</v>
      </c>
      <c r="D14" s="195">
        <v>208.29868462618566</v>
      </c>
    </row>
    <row r="15" spans="1:4" x14ac:dyDescent="0.2">
      <c r="A15" s="595"/>
      <c r="B15" s="1" t="s">
        <v>355</v>
      </c>
      <c r="C15" s="194">
        <v>26283</v>
      </c>
      <c r="D15" s="195">
        <v>1074.8373533334322</v>
      </c>
    </row>
    <row r="16" spans="1:4" x14ac:dyDescent="0.2">
      <c r="A16" s="196"/>
      <c r="B16" s="197" t="s">
        <v>501</v>
      </c>
      <c r="C16" s="168">
        <v>57049.5</v>
      </c>
      <c r="D16" s="166">
        <v>2327.8066218165013</v>
      </c>
    </row>
    <row r="17" spans="1:4" x14ac:dyDescent="0.2">
      <c r="A17" s="196"/>
      <c r="B17" s="198" t="s">
        <v>704</v>
      </c>
      <c r="C17" s="168"/>
      <c r="D17" s="166">
        <v>5501.4320013005681</v>
      </c>
    </row>
    <row r="18" spans="1:4" x14ac:dyDescent="0.2">
      <c r="A18" s="1" t="s">
        <v>503</v>
      </c>
    </row>
    <row r="19" spans="1:4" x14ac:dyDescent="0.2">
      <c r="A19" s="1" t="s">
        <v>705</v>
      </c>
    </row>
    <row r="20" spans="1:4" x14ac:dyDescent="0.2">
      <c r="A20" s="1" t="s">
        <v>14</v>
      </c>
    </row>
  </sheetData>
  <mergeCells count="4">
    <mergeCell ref="A7:A10"/>
    <mergeCell ref="A12:A15"/>
    <mergeCell ref="C5:D5"/>
    <mergeCell ref="A5:A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baseColWidth="10" defaultColWidth="11.42578125" defaultRowHeight="12.75" x14ac:dyDescent="0.2"/>
  <cols>
    <col min="1" max="1" width="23.5703125" style="1" customWidth="1"/>
    <col min="2" max="16384" width="11.42578125" style="1"/>
  </cols>
  <sheetData>
    <row r="1" spans="1:9" s="118" customFormat="1" x14ac:dyDescent="0.2">
      <c r="A1" s="114" t="s">
        <v>989</v>
      </c>
    </row>
    <row r="2" spans="1:9" s="118" customFormat="1" x14ac:dyDescent="0.2">
      <c r="A2" s="114" t="s">
        <v>494</v>
      </c>
    </row>
    <row r="3" spans="1:9" s="118" customFormat="1" x14ac:dyDescent="0.2">
      <c r="A3" s="119" t="s">
        <v>381</v>
      </c>
    </row>
    <row r="4" spans="1:9" x14ac:dyDescent="0.2">
      <c r="A4" s="140"/>
      <c r="B4" s="44"/>
      <c r="C4" s="44"/>
      <c r="D4" s="44"/>
      <c r="E4" s="44"/>
      <c r="F4" s="44"/>
      <c r="G4" s="44"/>
      <c r="H4" s="44"/>
      <c r="I4" s="44"/>
    </row>
    <row r="5" spans="1:9" x14ac:dyDescent="0.2">
      <c r="A5" s="224"/>
      <c r="B5" s="254" t="s">
        <v>380</v>
      </c>
      <c r="C5" s="254" t="s">
        <v>139</v>
      </c>
      <c r="D5" s="254" t="s">
        <v>496</v>
      </c>
      <c r="E5" s="254" t="s">
        <v>139</v>
      </c>
      <c r="F5" s="254" t="s">
        <v>497</v>
      </c>
      <c r="G5" s="254" t="s">
        <v>139</v>
      </c>
      <c r="H5" s="254" t="s">
        <v>498</v>
      </c>
      <c r="I5" s="255" t="s">
        <v>139</v>
      </c>
    </row>
    <row r="6" spans="1:9" x14ac:dyDescent="0.2">
      <c r="A6" s="251" t="s">
        <v>379</v>
      </c>
      <c r="B6" s="252">
        <v>71193.776962787961</v>
      </c>
      <c r="C6" s="252">
        <v>100</v>
      </c>
      <c r="D6" s="252">
        <v>68217.467391017475</v>
      </c>
      <c r="E6" s="252">
        <v>100</v>
      </c>
      <c r="F6" s="252">
        <v>71060.396191929569</v>
      </c>
      <c r="G6" s="252">
        <v>100</v>
      </c>
      <c r="H6" s="252">
        <v>70247.465924347154</v>
      </c>
      <c r="I6" s="253">
        <v>100</v>
      </c>
    </row>
    <row r="7" spans="1:9" x14ac:dyDescent="0.2">
      <c r="A7" s="228" t="s">
        <v>376</v>
      </c>
      <c r="B7" s="256">
        <v>532.9358254355551</v>
      </c>
      <c r="C7" s="257">
        <v>0.74857079954349603</v>
      </c>
      <c r="D7" s="256">
        <v>468.54529469411813</v>
      </c>
      <c r="E7" s="257">
        <v>0.68684064743777595</v>
      </c>
      <c r="F7" s="256">
        <v>834.94653096652075</v>
      </c>
      <c r="G7" s="257">
        <v>1.1749815307972442</v>
      </c>
      <c r="H7" s="256">
        <v>707.9009275277939</v>
      </c>
      <c r="I7" s="258">
        <v>1.0077245039560092</v>
      </c>
    </row>
    <row r="8" spans="1:9" x14ac:dyDescent="0.2">
      <c r="A8" s="228" t="s">
        <v>375</v>
      </c>
      <c r="B8" s="256">
        <v>39202.787439494641</v>
      </c>
      <c r="C8" s="257">
        <v>55.064907512893178</v>
      </c>
      <c r="D8" s="256">
        <v>37470.782036697208</v>
      </c>
      <c r="E8" s="257">
        <v>54.928427380508658</v>
      </c>
      <c r="F8" s="256">
        <v>38081.078065977403</v>
      </c>
      <c r="G8" s="257">
        <v>53.589735079892961</v>
      </c>
      <c r="H8" s="256">
        <v>37556.859786975241</v>
      </c>
      <c r="I8" s="258">
        <v>53.463650670932402</v>
      </c>
    </row>
    <row r="9" spans="1:9" x14ac:dyDescent="0.2">
      <c r="A9" s="228" t="s">
        <v>374</v>
      </c>
      <c r="B9" s="256">
        <v>31458.053697857766</v>
      </c>
      <c r="C9" s="257">
        <v>44.186521687563328</v>
      </c>
      <c r="D9" s="256">
        <v>30278.140059626148</v>
      </c>
      <c r="E9" s="257">
        <v>44.384731972053565</v>
      </c>
      <c r="F9" s="256">
        <v>32144.371594985649</v>
      </c>
      <c r="G9" s="257">
        <v>45.235283389309799</v>
      </c>
      <c r="H9" s="256">
        <v>31982.705209844116</v>
      </c>
      <c r="I9" s="258">
        <v>45.528624825111578</v>
      </c>
    </row>
    <row r="10" spans="1:9" x14ac:dyDescent="0.2">
      <c r="A10" s="228"/>
      <c r="B10" s="259"/>
      <c r="C10" s="259"/>
      <c r="D10" s="259"/>
      <c r="E10" s="259"/>
      <c r="F10" s="259"/>
      <c r="G10" s="259"/>
      <c r="H10" s="259"/>
      <c r="I10" s="260"/>
    </row>
    <row r="11" spans="1:9" x14ac:dyDescent="0.2">
      <c r="A11" s="251" t="s">
        <v>378</v>
      </c>
      <c r="B11" s="252">
        <v>56073.760202357589</v>
      </c>
      <c r="C11" s="252">
        <v>100</v>
      </c>
      <c r="D11" s="252">
        <v>53548.959805135542</v>
      </c>
      <c r="E11" s="252">
        <v>100.00000000000001</v>
      </c>
      <c r="F11" s="252">
        <v>56374.665773101326</v>
      </c>
      <c r="G11" s="252">
        <v>100</v>
      </c>
      <c r="H11" s="252">
        <v>55703.181778573824</v>
      </c>
      <c r="I11" s="253">
        <v>100</v>
      </c>
    </row>
    <row r="12" spans="1:9" x14ac:dyDescent="0.2">
      <c r="A12" s="228" t="s">
        <v>376</v>
      </c>
      <c r="B12" s="256">
        <v>442.49662820740861</v>
      </c>
      <c r="C12" s="257">
        <v>0.78913314643166044</v>
      </c>
      <c r="D12" s="256">
        <v>413.5878429578168</v>
      </c>
      <c r="E12" s="257">
        <v>0.77235457880575342</v>
      </c>
      <c r="F12" s="256">
        <v>804.80584912169502</v>
      </c>
      <c r="G12" s="257">
        <v>1.4276019876745787</v>
      </c>
      <c r="H12" s="256">
        <v>598.54129421825496</v>
      </c>
      <c r="I12" s="258">
        <v>1.074519040218423</v>
      </c>
    </row>
    <row r="13" spans="1:9" x14ac:dyDescent="0.2">
      <c r="A13" s="228" t="s">
        <v>375</v>
      </c>
      <c r="B13" s="256">
        <v>29435.405252850313</v>
      </c>
      <c r="C13" s="257">
        <v>52.494081271925687</v>
      </c>
      <c r="D13" s="256">
        <v>27934.384826729805</v>
      </c>
      <c r="E13" s="257">
        <v>52.166064342580931</v>
      </c>
      <c r="F13" s="256">
        <v>28572.916134226558</v>
      </c>
      <c r="G13" s="257">
        <v>50.683965469929007</v>
      </c>
      <c r="H13" s="256">
        <v>27987.945316693094</v>
      </c>
      <c r="I13" s="258">
        <v>50.24478750235167</v>
      </c>
    </row>
    <row r="14" spans="1:9" x14ac:dyDescent="0.2">
      <c r="A14" s="228" t="s">
        <v>374</v>
      </c>
      <c r="B14" s="256">
        <v>26195.858321299867</v>
      </c>
      <c r="C14" s="257">
        <v>46.716785581642654</v>
      </c>
      <c r="D14" s="256">
        <v>25200.987135447926</v>
      </c>
      <c r="E14" s="257">
        <v>47.06158107861333</v>
      </c>
      <c r="F14" s="256">
        <v>26996.943789753073</v>
      </c>
      <c r="G14" s="257">
        <v>47.888432542396423</v>
      </c>
      <c r="H14" s="256">
        <v>27116.69516766247</v>
      </c>
      <c r="I14" s="258">
        <v>48.680693457429896</v>
      </c>
    </row>
    <row r="15" spans="1:9" x14ac:dyDescent="0.2">
      <c r="A15" s="228"/>
      <c r="B15" s="261"/>
      <c r="C15" s="259"/>
      <c r="D15" s="261"/>
      <c r="E15" s="259"/>
      <c r="F15" s="261"/>
      <c r="G15" s="259"/>
      <c r="H15" s="261"/>
      <c r="I15" s="260"/>
    </row>
    <row r="16" spans="1:9" x14ac:dyDescent="0.2">
      <c r="A16" s="251" t="s">
        <v>377</v>
      </c>
      <c r="B16" s="252">
        <v>15120.016760430379</v>
      </c>
      <c r="C16" s="252">
        <v>100</v>
      </c>
      <c r="D16" s="252">
        <v>14668.507585881925</v>
      </c>
      <c r="E16" s="252">
        <v>100</v>
      </c>
      <c r="F16" s="252">
        <v>14685.73041882824</v>
      </c>
      <c r="G16" s="252">
        <v>100</v>
      </c>
      <c r="H16" s="252">
        <v>14544.284145773332</v>
      </c>
      <c r="I16" s="253">
        <v>100</v>
      </c>
    </row>
    <row r="17" spans="1:9" x14ac:dyDescent="0.2">
      <c r="A17" s="228" t="s">
        <v>376</v>
      </c>
      <c r="B17" s="256">
        <v>90.439197228146483</v>
      </c>
      <c r="C17" s="257">
        <v>0.59814217577343609</v>
      </c>
      <c r="D17" s="256">
        <v>54.957451736301316</v>
      </c>
      <c r="E17" s="257">
        <v>0.37466287156027039</v>
      </c>
      <c r="F17" s="256">
        <v>30.140681844825696</v>
      </c>
      <c r="G17" s="257">
        <v>0.20523788048147076</v>
      </c>
      <c r="H17" s="256">
        <v>109.35963330953896</v>
      </c>
      <c r="I17" s="258">
        <v>0.7519079812623134</v>
      </c>
    </row>
    <row r="18" spans="1:9" x14ac:dyDescent="0.2">
      <c r="A18" s="228" t="s">
        <v>375</v>
      </c>
      <c r="B18" s="256">
        <v>9767.3821866443323</v>
      </c>
      <c r="C18" s="257">
        <v>64.599016928380124</v>
      </c>
      <c r="D18" s="256">
        <v>9536.3972099674029</v>
      </c>
      <c r="E18" s="257">
        <v>65.01272985089463</v>
      </c>
      <c r="F18" s="256">
        <v>9508.1619317508412</v>
      </c>
      <c r="G18" s="257">
        <v>64.744222184281981</v>
      </c>
      <c r="H18" s="256">
        <v>9568.9144702821468</v>
      </c>
      <c r="I18" s="258">
        <v>65.791580901305053</v>
      </c>
    </row>
    <row r="19" spans="1:9" x14ac:dyDescent="0.2">
      <c r="A19" s="226" t="s">
        <v>374</v>
      </c>
      <c r="B19" s="262">
        <v>5262.1953765579001</v>
      </c>
      <c r="C19" s="263">
        <v>34.802840895846444</v>
      </c>
      <c r="D19" s="262">
        <v>5077.1529241782218</v>
      </c>
      <c r="E19" s="263">
        <v>34.612607277545102</v>
      </c>
      <c r="F19" s="262">
        <v>5147.4278052325735</v>
      </c>
      <c r="G19" s="263">
        <v>35.050539935236543</v>
      </c>
      <c r="H19" s="262">
        <v>4866.010042181646</v>
      </c>
      <c r="I19" s="264">
        <v>33.456511117432633</v>
      </c>
    </row>
    <row r="20" spans="1:9" x14ac:dyDescent="0.2">
      <c r="A20" s="1" t="s">
        <v>14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heetViews>
  <sheetFormatPr baseColWidth="10" defaultColWidth="11.42578125" defaultRowHeight="12.75" x14ac:dyDescent="0.2"/>
  <cols>
    <col min="1" max="1" width="15" style="1" customWidth="1"/>
    <col min="2" max="16384" width="11.42578125" style="1"/>
  </cols>
  <sheetData>
    <row r="1" spans="1:9" x14ac:dyDescent="0.2">
      <c r="A1" s="114" t="s">
        <v>990</v>
      </c>
      <c r="B1" s="44"/>
      <c r="C1" s="44"/>
      <c r="D1" s="44"/>
      <c r="E1" s="44"/>
      <c r="F1" s="44"/>
      <c r="G1" s="44"/>
      <c r="H1" s="44"/>
      <c r="I1" s="44"/>
    </row>
    <row r="2" spans="1:9" x14ac:dyDescent="0.2">
      <c r="A2" s="114" t="s">
        <v>387</v>
      </c>
      <c r="B2" s="44"/>
      <c r="C2" s="44"/>
      <c r="D2" s="44"/>
      <c r="E2" s="44"/>
      <c r="F2" s="44"/>
      <c r="G2" s="44"/>
      <c r="H2" s="44"/>
      <c r="I2" s="44"/>
    </row>
    <row r="3" spans="1:9" x14ac:dyDescent="0.2">
      <c r="A3" s="119" t="s">
        <v>381</v>
      </c>
      <c r="B3" s="44"/>
      <c r="C3" s="44"/>
      <c r="D3" s="44"/>
      <c r="E3" s="44"/>
      <c r="F3" s="44"/>
      <c r="G3" s="44"/>
      <c r="H3" s="44"/>
      <c r="I3" s="44"/>
    </row>
    <row r="5" spans="1:9" x14ac:dyDescent="0.2">
      <c r="A5" s="225"/>
      <c r="B5" s="265" t="s">
        <v>380</v>
      </c>
      <c r="C5" s="266" t="s">
        <v>139</v>
      </c>
      <c r="D5" s="267" t="s">
        <v>496</v>
      </c>
      <c r="E5" s="266" t="s">
        <v>139</v>
      </c>
      <c r="F5" s="267" t="s">
        <v>497</v>
      </c>
      <c r="G5" s="266" t="s">
        <v>139</v>
      </c>
      <c r="H5" s="267" t="s">
        <v>498</v>
      </c>
      <c r="I5" s="268" t="s">
        <v>139</v>
      </c>
    </row>
    <row r="6" spans="1:9" x14ac:dyDescent="0.2">
      <c r="A6" s="251" t="s">
        <v>379</v>
      </c>
      <c r="B6" s="272">
        <v>71193.776962784556</v>
      </c>
      <c r="C6" s="272">
        <v>99.999999999999986</v>
      </c>
      <c r="D6" s="272">
        <v>68217.467391010403</v>
      </c>
      <c r="E6" s="272">
        <v>100.00000000000001</v>
      </c>
      <c r="F6" s="272">
        <v>71060.396191926135</v>
      </c>
      <c r="G6" s="272">
        <v>100.00000000000001</v>
      </c>
      <c r="H6" s="272">
        <v>70247.46592434372</v>
      </c>
      <c r="I6" s="273">
        <v>100.00000000000001</v>
      </c>
    </row>
    <row r="7" spans="1:9" x14ac:dyDescent="0.2">
      <c r="A7" s="228" t="s">
        <v>384</v>
      </c>
      <c r="B7" s="259">
        <v>8261.9815213115708</v>
      </c>
      <c r="C7" s="259">
        <v>11.604920926769195</v>
      </c>
      <c r="D7" s="259">
        <v>8247.1489621919573</v>
      </c>
      <c r="E7" s="259">
        <v>12.089497422882566</v>
      </c>
      <c r="F7" s="259">
        <v>8233.0996967019564</v>
      </c>
      <c r="G7" s="259">
        <v>11.58605937752624</v>
      </c>
      <c r="H7" s="259">
        <v>8242.5457504823426</v>
      </c>
      <c r="I7" s="260">
        <v>11.733584467458993</v>
      </c>
    </row>
    <row r="8" spans="1:9" x14ac:dyDescent="0.2">
      <c r="A8" s="228" t="s">
        <v>386</v>
      </c>
      <c r="B8" s="259">
        <v>31735.174012785537</v>
      </c>
      <c r="C8" s="259">
        <v>44.575769634155819</v>
      </c>
      <c r="D8" s="259">
        <v>30814.255356776277</v>
      </c>
      <c r="E8" s="259">
        <v>45.170623500509691</v>
      </c>
      <c r="F8" s="259">
        <v>31868.30847625115</v>
      </c>
      <c r="G8" s="259">
        <v>44.846792565268615</v>
      </c>
      <c r="H8" s="259">
        <v>29476.472414267322</v>
      </c>
      <c r="I8" s="260">
        <v>41.960904961345342</v>
      </c>
    </row>
    <row r="9" spans="1:9" x14ac:dyDescent="0.2">
      <c r="A9" s="228" t="s">
        <v>383</v>
      </c>
      <c r="B9" s="259">
        <v>6140.1474359028116</v>
      </c>
      <c r="C9" s="259">
        <v>8.6245563837868566</v>
      </c>
      <c r="D9" s="259">
        <v>5750.799274332293</v>
      </c>
      <c r="E9" s="259">
        <v>8.430097882950907</v>
      </c>
      <c r="F9" s="259">
        <v>5795.79754067678</v>
      </c>
      <c r="G9" s="259">
        <v>8.1561570878706942</v>
      </c>
      <c r="H9" s="259">
        <v>5677.2065091293898</v>
      </c>
      <c r="I9" s="260">
        <v>8.0817242791985144</v>
      </c>
    </row>
    <row r="10" spans="1:9" x14ac:dyDescent="0.2">
      <c r="A10" s="228" t="s">
        <v>382</v>
      </c>
      <c r="B10" s="259">
        <v>25055.097278436351</v>
      </c>
      <c r="C10" s="259">
        <v>35.192819298705722</v>
      </c>
      <c r="D10" s="259">
        <v>23404.349376875354</v>
      </c>
      <c r="E10" s="259">
        <v>34.30844074396046</v>
      </c>
      <c r="F10" s="259">
        <v>25162.279937636264</v>
      </c>
      <c r="G10" s="259">
        <v>35.409709607691717</v>
      </c>
      <c r="H10" s="259">
        <v>26850.390516963573</v>
      </c>
      <c r="I10" s="260">
        <v>38.222575239769291</v>
      </c>
    </row>
    <row r="11" spans="1:9" x14ac:dyDescent="0.2">
      <c r="A11" s="228" t="s">
        <v>262</v>
      </c>
      <c r="B11" s="259">
        <v>1.3767143482768966</v>
      </c>
      <c r="C11" s="259">
        <v>1.9337565823998252E-3</v>
      </c>
      <c r="D11" s="259">
        <v>0.91442083452367573</v>
      </c>
      <c r="E11" s="259">
        <v>1.3404496963840332E-3</v>
      </c>
      <c r="F11" s="259">
        <v>0.91054065998483691</v>
      </c>
      <c r="G11" s="259">
        <v>1.2813616427434053E-3</v>
      </c>
      <c r="H11" s="259">
        <v>0.85073350109771906</v>
      </c>
      <c r="I11" s="260">
        <v>1.2110522278681998E-3</v>
      </c>
    </row>
    <row r="12" spans="1:9" x14ac:dyDescent="0.2">
      <c r="A12" s="228"/>
      <c r="B12" s="259"/>
      <c r="C12" s="259"/>
      <c r="D12" s="259"/>
      <c r="E12" s="259"/>
      <c r="F12" s="259"/>
      <c r="G12" s="259"/>
      <c r="H12" s="259"/>
      <c r="I12" s="260"/>
    </row>
    <row r="13" spans="1:9" x14ac:dyDescent="0.2">
      <c r="A13" s="251" t="s">
        <v>378</v>
      </c>
      <c r="B13" s="272">
        <v>56073.760202357604</v>
      </c>
      <c r="C13" s="272">
        <v>100</v>
      </c>
      <c r="D13" s="272">
        <v>53548.959805135535</v>
      </c>
      <c r="E13" s="272">
        <v>100</v>
      </c>
      <c r="F13" s="272">
        <v>56374.665773101318</v>
      </c>
      <c r="G13" s="272">
        <v>100</v>
      </c>
      <c r="H13" s="272">
        <v>55703.181778573817</v>
      </c>
      <c r="I13" s="273">
        <v>100</v>
      </c>
    </row>
    <row r="14" spans="1:9" x14ac:dyDescent="0.2">
      <c r="A14" s="228" t="s">
        <v>386</v>
      </c>
      <c r="B14" s="261">
        <v>31735.174012785537</v>
      </c>
      <c r="C14" s="259">
        <v>56.595409150840645</v>
      </c>
      <c r="D14" s="261">
        <v>30814.255356776277</v>
      </c>
      <c r="E14" s="259">
        <v>57.544078295655488</v>
      </c>
      <c r="F14" s="261">
        <v>31868.30847625115</v>
      </c>
      <c r="G14" s="259">
        <v>56.529485433254379</v>
      </c>
      <c r="H14" s="261">
        <v>29476.472414267322</v>
      </c>
      <c r="I14" s="260">
        <v>52.917035388462175</v>
      </c>
    </row>
    <row r="15" spans="1:9" x14ac:dyDescent="0.2">
      <c r="A15" s="228" t="s">
        <v>382</v>
      </c>
      <c r="B15" s="261">
        <v>24337.480056085627</v>
      </c>
      <c r="C15" s="259">
        <v>43.402618209046672</v>
      </c>
      <c r="D15" s="261">
        <v>22734.01215949747</v>
      </c>
      <c r="E15" s="259">
        <v>42.454628889574053</v>
      </c>
      <c r="F15" s="261">
        <v>24505.673739601494</v>
      </c>
      <c r="G15" s="259">
        <v>43.469302041155807</v>
      </c>
      <c r="H15" s="261">
        <v>26226.053527787361</v>
      </c>
      <c r="I15" s="260">
        <v>47.081787234414662</v>
      </c>
    </row>
    <row r="16" spans="1:9" x14ac:dyDescent="0.2">
      <c r="A16" s="228" t="s">
        <v>385</v>
      </c>
      <c r="B16" s="261">
        <v>1.1061334864355814</v>
      </c>
      <c r="C16" s="259">
        <v>1.972640112672655E-3</v>
      </c>
      <c r="D16" s="261">
        <v>0.69228886179489157</v>
      </c>
      <c r="E16" s="259">
        <v>1.292814770471972E-3</v>
      </c>
      <c r="F16" s="261">
        <v>0.68355724867724865</v>
      </c>
      <c r="G16" s="259">
        <v>1.2125255898251411E-3</v>
      </c>
      <c r="H16" s="261">
        <v>0.65583651913927166</v>
      </c>
      <c r="I16" s="260">
        <v>1.1773771231709759E-3</v>
      </c>
    </row>
    <row r="17" spans="1:9" x14ac:dyDescent="0.2">
      <c r="A17" s="228"/>
      <c r="B17" s="261"/>
      <c r="C17" s="259"/>
      <c r="D17" s="261"/>
      <c r="E17" s="259"/>
      <c r="F17" s="261"/>
      <c r="G17" s="259"/>
      <c r="H17" s="261"/>
      <c r="I17" s="260"/>
    </row>
    <row r="18" spans="1:9" x14ac:dyDescent="0.2">
      <c r="A18" s="251" t="s">
        <v>377</v>
      </c>
      <c r="B18" s="272">
        <v>15120.01676042695</v>
      </c>
      <c r="C18" s="272">
        <v>100.00000000000001</v>
      </c>
      <c r="D18" s="272">
        <v>14668.507585874864</v>
      </c>
      <c r="E18" s="272">
        <v>100</v>
      </c>
      <c r="F18" s="272">
        <v>14685.730418824813</v>
      </c>
      <c r="G18" s="272">
        <v>100</v>
      </c>
      <c r="H18" s="272">
        <v>14544.284145769905</v>
      </c>
      <c r="I18" s="273">
        <v>100</v>
      </c>
    </row>
    <row r="19" spans="1:9" x14ac:dyDescent="0.2">
      <c r="A19" s="228" t="s">
        <v>384</v>
      </c>
      <c r="B19" s="261">
        <v>8261.9815213115708</v>
      </c>
      <c r="C19" s="259">
        <v>54.642674358241081</v>
      </c>
      <c r="D19" s="261">
        <v>8247.1489621919573</v>
      </c>
      <c r="E19" s="259">
        <v>56.22350408799327</v>
      </c>
      <c r="F19" s="261">
        <v>8233.0996967019564</v>
      </c>
      <c r="G19" s="259">
        <v>56.061901328029343</v>
      </c>
      <c r="H19" s="261">
        <v>8242.5457504823426</v>
      </c>
      <c r="I19" s="260">
        <v>56.67206215081837</v>
      </c>
    </row>
    <row r="20" spans="1:9" x14ac:dyDescent="0.2">
      <c r="A20" s="228" t="s">
        <v>383</v>
      </c>
      <c r="B20" s="261">
        <v>6140.1474359028116</v>
      </c>
      <c r="C20" s="259">
        <v>40.609395698377718</v>
      </c>
      <c r="D20" s="261">
        <v>5750.799274332293</v>
      </c>
      <c r="E20" s="259">
        <v>39.205074140399006</v>
      </c>
      <c r="F20" s="261">
        <v>5795.79754067678</v>
      </c>
      <c r="G20" s="259">
        <v>39.465504100820702</v>
      </c>
      <c r="H20" s="261">
        <v>5677.2065091293898</v>
      </c>
      <c r="I20" s="260">
        <v>39.033935615047525</v>
      </c>
    </row>
    <row r="21" spans="1:9" x14ac:dyDescent="0.2">
      <c r="A21" s="228" t="s">
        <v>382</v>
      </c>
      <c r="B21" s="261">
        <v>717.61722235072534</v>
      </c>
      <c r="C21" s="259">
        <v>4.7461403894003471</v>
      </c>
      <c r="D21" s="261">
        <v>670.33721737788403</v>
      </c>
      <c r="E21" s="259">
        <v>4.5699074255065293</v>
      </c>
      <c r="F21" s="261">
        <v>656.60619803476936</v>
      </c>
      <c r="G21" s="259">
        <v>4.471048965961562</v>
      </c>
      <c r="H21" s="261">
        <v>624.33698917621348</v>
      </c>
      <c r="I21" s="260">
        <v>4.2926622095580909</v>
      </c>
    </row>
    <row r="22" spans="1:9" x14ac:dyDescent="0.2">
      <c r="A22" s="226" t="s">
        <v>262</v>
      </c>
      <c r="B22" s="269">
        <v>0.2705808618413153</v>
      </c>
      <c r="C22" s="270">
        <v>1.7895539808493888E-3</v>
      </c>
      <c r="D22" s="269">
        <v>0.22213197272878413</v>
      </c>
      <c r="E22" s="270">
        <v>1.5143461011854237E-3</v>
      </c>
      <c r="F22" s="269">
        <v>0.22698341130758831</v>
      </c>
      <c r="G22" s="270">
        <v>1.5456051883986038E-3</v>
      </c>
      <c r="H22" s="269">
        <v>0.19489698195844743</v>
      </c>
      <c r="I22" s="271">
        <v>1.3400245760127819E-3</v>
      </c>
    </row>
    <row r="23" spans="1:9" x14ac:dyDescent="0.2">
      <c r="A23" s="1" t="s">
        <v>14</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ColWidth="11.42578125" defaultRowHeight="12.75" x14ac:dyDescent="0.2"/>
  <cols>
    <col min="1" max="1" width="16.140625" style="1" customWidth="1"/>
    <col min="2" max="16384" width="11.42578125" style="1"/>
  </cols>
  <sheetData>
    <row r="1" spans="1:9" s="118" customFormat="1" x14ac:dyDescent="0.2">
      <c r="A1" s="114" t="s">
        <v>991</v>
      </c>
    </row>
    <row r="2" spans="1:9" s="118" customFormat="1" x14ac:dyDescent="0.2">
      <c r="A2" s="114" t="s">
        <v>390</v>
      </c>
    </row>
    <row r="3" spans="1:9" s="118" customFormat="1" x14ac:dyDescent="0.2">
      <c r="A3" s="119" t="s">
        <v>381</v>
      </c>
    </row>
    <row r="5" spans="1:9" x14ac:dyDescent="0.2">
      <c r="A5" s="225"/>
      <c r="B5" s="265" t="s">
        <v>380</v>
      </c>
      <c r="C5" s="266" t="s">
        <v>139</v>
      </c>
      <c r="D5" s="265" t="s">
        <v>496</v>
      </c>
      <c r="E5" s="266" t="s">
        <v>139</v>
      </c>
      <c r="F5" s="265" t="s">
        <v>497</v>
      </c>
      <c r="G5" s="266" t="s">
        <v>139</v>
      </c>
      <c r="H5" s="265" t="s">
        <v>498</v>
      </c>
      <c r="I5" s="268" t="s">
        <v>139</v>
      </c>
    </row>
    <row r="6" spans="1:9" x14ac:dyDescent="0.2">
      <c r="A6" s="251" t="s">
        <v>379</v>
      </c>
      <c r="B6" s="252">
        <v>71193.776962784556</v>
      </c>
      <c r="C6" s="252">
        <v>100</v>
      </c>
      <c r="D6" s="252">
        <v>68217.467391010403</v>
      </c>
      <c r="E6" s="252">
        <v>100</v>
      </c>
      <c r="F6" s="252">
        <v>71060.396191926135</v>
      </c>
      <c r="G6" s="252">
        <v>100.00000000000001</v>
      </c>
      <c r="H6" s="252">
        <v>70247.465924343735</v>
      </c>
      <c r="I6" s="253">
        <v>99.999999999999986</v>
      </c>
    </row>
    <row r="7" spans="1:9" x14ac:dyDescent="0.2">
      <c r="A7" s="228" t="s">
        <v>388</v>
      </c>
      <c r="B7" s="257">
        <v>69885.376277559306</v>
      </c>
      <c r="C7" s="257">
        <v>98.162197960210477</v>
      </c>
      <c r="D7" s="257">
        <v>66936.593183745965</v>
      </c>
      <c r="E7" s="257">
        <v>98.122366226346841</v>
      </c>
      <c r="F7" s="257">
        <v>69801.532018206533</v>
      </c>
      <c r="G7" s="257">
        <v>98.228458830542479</v>
      </c>
      <c r="H7" s="257">
        <v>68993.691684214282</v>
      </c>
      <c r="I7" s="258">
        <v>98.215203603956667</v>
      </c>
    </row>
    <row r="8" spans="1:9" x14ac:dyDescent="0.2">
      <c r="A8" s="228" t="s">
        <v>389</v>
      </c>
      <c r="B8" s="257">
        <v>42.38805489446343</v>
      </c>
      <c r="C8" s="257">
        <v>5.9538988803222399E-2</v>
      </c>
      <c r="D8" s="257">
        <v>39.528742686991897</v>
      </c>
      <c r="E8" s="257">
        <v>5.7945192336766427E-2</v>
      </c>
      <c r="F8" s="257">
        <v>39.002779067246372</v>
      </c>
      <c r="G8" s="257">
        <v>5.4886802153346084E-2</v>
      </c>
      <c r="H8" s="257">
        <v>30.779691475350834</v>
      </c>
      <c r="I8" s="258">
        <v>4.3816087983160064E-2</v>
      </c>
    </row>
    <row r="9" spans="1:9" x14ac:dyDescent="0.2">
      <c r="A9" s="228" t="s">
        <v>136</v>
      </c>
      <c r="B9" s="257">
        <v>1266.0126303307889</v>
      </c>
      <c r="C9" s="257">
        <v>1.7782630509862924</v>
      </c>
      <c r="D9" s="257">
        <v>1241.3454645774495</v>
      </c>
      <c r="E9" s="257">
        <v>1.8196885813163921</v>
      </c>
      <c r="F9" s="257">
        <v>1219.8613946523537</v>
      </c>
      <c r="G9" s="257">
        <v>1.716654367304181</v>
      </c>
      <c r="H9" s="257">
        <v>1222.9945486540948</v>
      </c>
      <c r="I9" s="258">
        <v>1.7409803080601589</v>
      </c>
    </row>
    <row r="10" spans="1:9" x14ac:dyDescent="0.2">
      <c r="A10" s="228"/>
      <c r="B10" s="274"/>
      <c r="C10" s="274"/>
      <c r="D10" s="274"/>
      <c r="E10" s="274"/>
      <c r="F10" s="274"/>
      <c r="G10" s="274"/>
      <c r="H10" s="274"/>
      <c r="I10" s="275"/>
    </row>
    <row r="11" spans="1:9" x14ac:dyDescent="0.2">
      <c r="A11" s="251" t="s">
        <v>378</v>
      </c>
      <c r="B11" s="252">
        <v>56073.760202357604</v>
      </c>
      <c r="C11" s="252">
        <v>100</v>
      </c>
      <c r="D11" s="252">
        <v>53548.959805135542</v>
      </c>
      <c r="E11" s="252">
        <v>100</v>
      </c>
      <c r="F11" s="252">
        <v>56374.665773101326</v>
      </c>
      <c r="G11" s="252">
        <v>100</v>
      </c>
      <c r="H11" s="252">
        <v>55703.181778573817</v>
      </c>
      <c r="I11" s="253">
        <v>100.00000000000001</v>
      </c>
    </row>
    <row r="12" spans="1:9" x14ac:dyDescent="0.2">
      <c r="A12" s="228" t="s">
        <v>388</v>
      </c>
      <c r="B12" s="256">
        <v>56031.372147463138</v>
      </c>
      <c r="C12" s="257">
        <v>99.924406612395003</v>
      </c>
      <c r="D12" s="256">
        <v>53509.431062448552</v>
      </c>
      <c r="E12" s="257">
        <v>99.926182053151294</v>
      </c>
      <c r="F12" s="256">
        <v>56335.662994034079</v>
      </c>
      <c r="G12" s="257">
        <v>99.930815059331394</v>
      </c>
      <c r="H12" s="256">
        <v>55672.402087098468</v>
      </c>
      <c r="I12" s="258">
        <v>99.944743387195189</v>
      </c>
    </row>
    <row r="13" spans="1:9" x14ac:dyDescent="0.2">
      <c r="A13" s="228" t="s">
        <v>389</v>
      </c>
      <c r="B13" s="256">
        <v>42.38805489446343</v>
      </c>
      <c r="C13" s="257">
        <v>7.5593387604994677E-2</v>
      </c>
      <c r="D13" s="256">
        <v>39.528742686991897</v>
      </c>
      <c r="E13" s="257">
        <v>7.3817946848709737E-2</v>
      </c>
      <c r="F13" s="256">
        <v>39.002779067246372</v>
      </c>
      <c r="G13" s="257">
        <v>6.918494066860828E-2</v>
      </c>
      <c r="H13" s="256">
        <v>30.779691475350834</v>
      </c>
      <c r="I13" s="258">
        <v>5.5256612804818667E-2</v>
      </c>
    </row>
    <row r="14" spans="1:9" x14ac:dyDescent="0.2">
      <c r="A14" s="228"/>
      <c r="B14" s="274"/>
      <c r="C14" s="274"/>
      <c r="D14" s="274"/>
      <c r="E14" s="274"/>
      <c r="F14" s="274"/>
      <c r="G14" s="274"/>
      <c r="H14" s="274"/>
      <c r="I14" s="275"/>
    </row>
    <row r="15" spans="1:9" x14ac:dyDescent="0.2">
      <c r="A15" s="228"/>
      <c r="B15" s="274"/>
      <c r="C15" s="274"/>
      <c r="D15" s="274"/>
      <c r="E15" s="274"/>
      <c r="F15" s="274"/>
      <c r="G15" s="274"/>
      <c r="H15" s="274"/>
      <c r="I15" s="275"/>
    </row>
    <row r="16" spans="1:9" x14ac:dyDescent="0.2">
      <c r="A16" s="251" t="s">
        <v>377</v>
      </c>
      <c r="B16" s="252">
        <v>15120.016760426952</v>
      </c>
      <c r="C16" s="252">
        <v>100</v>
      </c>
      <c r="D16" s="252">
        <v>14668.507585874862</v>
      </c>
      <c r="E16" s="252">
        <v>100</v>
      </c>
      <c r="F16" s="252">
        <v>14685.730418824813</v>
      </c>
      <c r="G16" s="252">
        <v>100</v>
      </c>
      <c r="H16" s="252">
        <v>14544.284145769903</v>
      </c>
      <c r="I16" s="253">
        <v>100</v>
      </c>
    </row>
    <row r="17" spans="1:9" x14ac:dyDescent="0.2">
      <c r="A17" s="228" t="s">
        <v>388</v>
      </c>
      <c r="B17" s="256">
        <v>13854.004130096162</v>
      </c>
      <c r="C17" s="257">
        <v>91.626909874569208</v>
      </c>
      <c r="D17" s="256">
        <v>13427.162121297413</v>
      </c>
      <c r="E17" s="257">
        <v>91.537343132488729</v>
      </c>
      <c r="F17" s="256">
        <v>13465.869024172458</v>
      </c>
      <c r="G17" s="257">
        <v>91.693559939731145</v>
      </c>
      <c r="H17" s="256">
        <v>13321.289597115809</v>
      </c>
      <c r="I17" s="258">
        <v>91.591235866979446</v>
      </c>
    </row>
    <row r="18" spans="1:9" x14ac:dyDescent="0.2">
      <c r="A18" s="226" t="s">
        <v>136</v>
      </c>
      <c r="B18" s="262">
        <v>1266.0126303307889</v>
      </c>
      <c r="C18" s="263">
        <v>8.3730901254307852</v>
      </c>
      <c r="D18" s="262">
        <v>1241.3454645774495</v>
      </c>
      <c r="E18" s="263">
        <v>8.4626568675112637</v>
      </c>
      <c r="F18" s="262">
        <v>1219.8613946523537</v>
      </c>
      <c r="G18" s="263">
        <v>8.3064400602688568</v>
      </c>
      <c r="H18" s="262">
        <v>1222.9945486540948</v>
      </c>
      <c r="I18" s="264">
        <v>8.408764133020556</v>
      </c>
    </row>
    <row r="19" spans="1:9" x14ac:dyDescent="0.2">
      <c r="A19" s="1"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baseColWidth="10" defaultColWidth="11.42578125" defaultRowHeight="15" x14ac:dyDescent="0.25"/>
  <cols>
    <col min="1" max="1" width="42.140625" style="201" customWidth="1"/>
    <col min="2" max="16384" width="11.42578125" style="201"/>
  </cols>
  <sheetData>
    <row r="1" spans="1:4" x14ac:dyDescent="0.25">
      <c r="A1" s="202" t="s">
        <v>569</v>
      </c>
    </row>
    <row r="2" spans="1:4" x14ac:dyDescent="0.25">
      <c r="A2" s="202" t="s">
        <v>570</v>
      </c>
    </row>
    <row r="3" spans="1:4" x14ac:dyDescent="0.25">
      <c r="A3" s="209" t="s">
        <v>571</v>
      </c>
    </row>
    <row r="4" spans="1:4" ht="38.25" x14ac:dyDescent="0.25">
      <c r="A4" s="203" t="s">
        <v>572</v>
      </c>
      <c r="B4" s="203" t="s">
        <v>573</v>
      </c>
      <c r="C4" s="203" t="s">
        <v>574</v>
      </c>
      <c r="D4" s="203" t="s">
        <v>575</v>
      </c>
    </row>
    <row r="5" spans="1:4" x14ac:dyDescent="0.25">
      <c r="A5" s="25" t="s">
        <v>576</v>
      </c>
      <c r="B5" s="27">
        <v>8301266.6639999989</v>
      </c>
      <c r="C5" s="27">
        <v>-195729.59664304927</v>
      </c>
      <c r="D5" s="27">
        <v>8496996.2606430482</v>
      </c>
    </row>
    <row r="6" spans="1:4" ht="25.5" x14ac:dyDescent="0.25">
      <c r="A6" s="25" t="s">
        <v>577</v>
      </c>
      <c r="B6" s="27">
        <v>-9277147.6270000003</v>
      </c>
      <c r="C6" s="27">
        <v>322483.65878772363</v>
      </c>
      <c r="D6" s="27">
        <v>-9599631.285787724</v>
      </c>
    </row>
    <row r="7" spans="1:4" ht="25.5" x14ac:dyDescent="0.25">
      <c r="A7" s="25" t="s">
        <v>578</v>
      </c>
      <c r="B7" s="27">
        <v>5274110.9860000005</v>
      </c>
      <c r="C7" s="27">
        <v>-81874.695182716474</v>
      </c>
      <c r="D7" s="27">
        <v>5355985.681182717</v>
      </c>
    </row>
    <row r="8" spans="1:4" x14ac:dyDescent="0.25">
      <c r="A8" s="25" t="s">
        <v>566</v>
      </c>
      <c r="B8" s="27">
        <v>9282022.0880000014</v>
      </c>
      <c r="C8" s="27">
        <v>-189679.45151057281</v>
      </c>
      <c r="D8" s="27">
        <v>9471701.5395105742</v>
      </c>
    </row>
    <row r="9" spans="1:4" x14ac:dyDescent="0.25">
      <c r="A9" s="25" t="s">
        <v>579</v>
      </c>
      <c r="B9" s="27">
        <v>21150834.765999999</v>
      </c>
      <c r="C9" s="27">
        <v>-187005.07870772481</v>
      </c>
      <c r="D9" s="27">
        <v>21337839.844707724</v>
      </c>
    </row>
    <row r="10" spans="1:4" x14ac:dyDescent="0.25">
      <c r="A10" s="25" t="s">
        <v>10</v>
      </c>
      <c r="B10" s="27">
        <v>177916.022</v>
      </c>
      <c r="C10" s="27">
        <v>-1512.2861869999906</v>
      </c>
      <c r="D10" s="27">
        <v>179428.30818699999</v>
      </c>
    </row>
    <row r="11" spans="1:4" x14ac:dyDescent="0.25">
      <c r="A11" s="235" t="s">
        <v>138</v>
      </c>
      <c r="B11" s="26">
        <v>34909002.899000004</v>
      </c>
      <c r="C11" s="26">
        <v>-333317.44944333285</v>
      </c>
      <c r="D11" s="26">
        <v>35242320.348443337</v>
      </c>
    </row>
    <row r="12" spans="1:4" x14ac:dyDescent="0.25">
      <c r="A12" s="222" t="s">
        <v>14</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heetViews>
  <sheetFormatPr baseColWidth="10" defaultColWidth="11.42578125" defaultRowHeight="12.75" x14ac:dyDescent="0.2"/>
  <cols>
    <col min="1" max="1" width="14" style="1" customWidth="1"/>
    <col min="2" max="16384" width="11.42578125" style="1"/>
  </cols>
  <sheetData>
    <row r="1" spans="1:9" x14ac:dyDescent="0.2">
      <c r="A1" s="114" t="s">
        <v>992</v>
      </c>
      <c r="B1" s="44"/>
      <c r="C1" s="44"/>
      <c r="D1" s="44"/>
      <c r="E1" s="44"/>
      <c r="F1" s="44"/>
      <c r="G1" s="44"/>
      <c r="H1" s="44"/>
      <c r="I1" s="44"/>
    </row>
    <row r="2" spans="1:9" x14ac:dyDescent="0.2">
      <c r="A2" s="114" t="s">
        <v>394</v>
      </c>
      <c r="B2" s="44"/>
      <c r="C2" s="44"/>
      <c r="D2" s="44"/>
      <c r="E2" s="44"/>
      <c r="F2" s="44"/>
      <c r="G2" s="44"/>
      <c r="H2" s="44"/>
      <c r="I2" s="44"/>
    </row>
    <row r="3" spans="1:9" x14ac:dyDescent="0.2">
      <c r="A3" s="119" t="s">
        <v>381</v>
      </c>
      <c r="B3" s="44"/>
      <c r="C3" s="44"/>
      <c r="D3" s="44"/>
      <c r="E3" s="44"/>
      <c r="F3" s="44"/>
      <c r="G3" s="44"/>
      <c r="H3" s="44"/>
      <c r="I3" s="44"/>
    </row>
    <row r="5" spans="1:9" x14ac:dyDescent="0.2">
      <c r="A5" s="225"/>
      <c r="B5" s="265" t="s">
        <v>380</v>
      </c>
      <c r="C5" s="265" t="s">
        <v>139</v>
      </c>
      <c r="D5" s="265" t="s">
        <v>496</v>
      </c>
      <c r="E5" s="265" t="s">
        <v>139</v>
      </c>
      <c r="F5" s="265" t="s">
        <v>497</v>
      </c>
      <c r="G5" s="265" t="s">
        <v>139</v>
      </c>
      <c r="H5" s="265" t="s">
        <v>498</v>
      </c>
      <c r="I5" s="276" t="s">
        <v>139</v>
      </c>
    </row>
    <row r="6" spans="1:9" x14ac:dyDescent="0.2">
      <c r="A6" s="251" t="s">
        <v>379</v>
      </c>
      <c r="B6" s="252">
        <v>71193.77696278457</v>
      </c>
      <c r="C6" s="252">
        <v>100</v>
      </c>
      <c r="D6" s="252">
        <v>68217.467391010403</v>
      </c>
      <c r="E6" s="252">
        <v>100</v>
      </c>
      <c r="F6" s="252">
        <v>71060.396191926135</v>
      </c>
      <c r="G6" s="252">
        <v>100</v>
      </c>
      <c r="H6" s="252">
        <v>70247.465924343735</v>
      </c>
      <c r="I6" s="253">
        <v>99.999999999999986</v>
      </c>
    </row>
    <row r="7" spans="1:9" x14ac:dyDescent="0.2">
      <c r="A7" s="228" t="s">
        <v>388</v>
      </c>
      <c r="B7" s="257">
        <v>69885.376277559306</v>
      </c>
      <c r="C7" s="257">
        <v>98.162197960210477</v>
      </c>
      <c r="D7" s="257">
        <v>66936.593183745965</v>
      </c>
      <c r="E7" s="257">
        <v>98.122366226346841</v>
      </c>
      <c r="F7" s="257">
        <v>69801.532018206533</v>
      </c>
      <c r="G7" s="257">
        <v>98.228458830542479</v>
      </c>
      <c r="H7" s="257">
        <v>68993.691684214282</v>
      </c>
      <c r="I7" s="258">
        <v>98.215203603956667</v>
      </c>
    </row>
    <row r="8" spans="1:9" x14ac:dyDescent="0.2">
      <c r="A8" s="228" t="s">
        <v>392</v>
      </c>
      <c r="B8" s="257">
        <v>794.53314772461556</v>
      </c>
      <c r="C8" s="257">
        <v>1.1160148844750089</v>
      </c>
      <c r="D8" s="257">
        <v>798.08334844500018</v>
      </c>
      <c r="E8" s="257">
        <v>1.1699105507252683</v>
      </c>
      <c r="F8" s="257">
        <v>832.57793753500016</v>
      </c>
      <c r="G8" s="257">
        <v>1.1716483191091431</v>
      </c>
      <c r="H8" s="257">
        <v>855.40775115538474</v>
      </c>
      <c r="I8" s="258">
        <v>1.2177062046290121</v>
      </c>
    </row>
    <row r="9" spans="1:9" x14ac:dyDescent="0.2">
      <c r="A9" s="228" t="s">
        <v>391</v>
      </c>
      <c r="B9" s="257">
        <v>159.66792459999999</v>
      </c>
      <c r="C9" s="257">
        <v>0.22427230498455489</v>
      </c>
      <c r="D9" s="257">
        <v>151.07173538999999</v>
      </c>
      <c r="E9" s="257">
        <v>0.22145608913342335</v>
      </c>
      <c r="F9" s="257">
        <v>150.16105580999999</v>
      </c>
      <c r="G9" s="257">
        <v>0.21131468983712373</v>
      </c>
      <c r="H9" s="257">
        <v>146.56486660000002</v>
      </c>
      <c r="I9" s="258">
        <v>0.20864078820700788</v>
      </c>
    </row>
    <row r="10" spans="1:9" x14ac:dyDescent="0.2">
      <c r="A10" s="228" t="s">
        <v>393</v>
      </c>
      <c r="B10" s="257">
        <v>41.255624053578345</v>
      </c>
      <c r="C10" s="257">
        <v>5.7948357024440594E-2</v>
      </c>
      <c r="D10" s="257">
        <v>38.811718583046691</v>
      </c>
      <c r="E10" s="257">
        <v>5.6894106549844219E-2</v>
      </c>
      <c r="F10" s="257">
        <v>38.29482033974751</v>
      </c>
      <c r="G10" s="257">
        <v>5.3890524669068136E-2</v>
      </c>
      <c r="H10" s="257">
        <v>30.100480295809515</v>
      </c>
      <c r="I10" s="258">
        <v>4.2849204451342944E-2</v>
      </c>
    </row>
    <row r="11" spans="1:9" x14ac:dyDescent="0.2">
      <c r="A11" s="228" t="s">
        <v>10</v>
      </c>
      <c r="B11" s="257">
        <v>312.94398884706118</v>
      </c>
      <c r="C11" s="257">
        <v>0.43956649330551423</v>
      </c>
      <c r="D11" s="257">
        <v>292.90740484639315</v>
      </c>
      <c r="E11" s="257">
        <v>0.42937302724462045</v>
      </c>
      <c r="F11" s="257">
        <v>237.83036003485358</v>
      </c>
      <c r="G11" s="257">
        <v>0.33468763584219335</v>
      </c>
      <c r="H11" s="257">
        <v>221.70114207824929</v>
      </c>
      <c r="I11" s="258">
        <v>0.31560019875595313</v>
      </c>
    </row>
    <row r="12" spans="1:9" x14ac:dyDescent="0.2">
      <c r="A12" s="228"/>
      <c r="B12" s="274"/>
      <c r="C12" s="274"/>
      <c r="D12" s="274"/>
      <c r="E12" s="274"/>
      <c r="F12" s="274"/>
      <c r="G12" s="274"/>
      <c r="H12" s="274"/>
      <c r="I12" s="275"/>
    </row>
    <row r="13" spans="1:9" x14ac:dyDescent="0.2">
      <c r="A13" s="251" t="s">
        <v>378</v>
      </c>
      <c r="B13" s="252">
        <v>56073.760202357604</v>
      </c>
      <c r="C13" s="252">
        <v>100</v>
      </c>
      <c r="D13" s="252">
        <v>53548.959805135542</v>
      </c>
      <c r="E13" s="252">
        <v>100.00000000000001</v>
      </c>
      <c r="F13" s="252">
        <v>56374.665773101326</v>
      </c>
      <c r="G13" s="252">
        <v>100</v>
      </c>
      <c r="H13" s="252">
        <v>55703.181778573817</v>
      </c>
      <c r="I13" s="253">
        <v>100</v>
      </c>
    </row>
    <row r="14" spans="1:9" x14ac:dyDescent="0.2">
      <c r="A14" s="228" t="s">
        <v>388</v>
      </c>
      <c r="B14" s="256">
        <v>56031.372147463138</v>
      </c>
      <c r="C14" s="257">
        <v>99.924406612395003</v>
      </c>
      <c r="D14" s="256">
        <v>53509.431062448552</v>
      </c>
      <c r="E14" s="257">
        <v>99.926182053151294</v>
      </c>
      <c r="F14" s="256">
        <v>56335.662994034079</v>
      </c>
      <c r="G14" s="257">
        <v>99.930815059331394</v>
      </c>
      <c r="H14" s="256">
        <v>55672.402087098468</v>
      </c>
      <c r="I14" s="258">
        <v>99.944743387195189</v>
      </c>
    </row>
    <row r="15" spans="1:9" x14ac:dyDescent="0.2">
      <c r="A15" s="228" t="s">
        <v>393</v>
      </c>
      <c r="B15" s="256">
        <v>41.255624053578345</v>
      </c>
      <c r="C15" s="257">
        <v>7.3573849702063973E-2</v>
      </c>
      <c r="D15" s="256">
        <v>38.811718583046691</v>
      </c>
      <c r="E15" s="257">
        <v>7.2478940252588261E-2</v>
      </c>
      <c r="F15" s="256">
        <v>38.29482033974751</v>
      </c>
      <c r="G15" s="257">
        <v>6.7929130602525978E-2</v>
      </c>
      <c r="H15" s="256">
        <v>30.100480295809515</v>
      </c>
      <c r="I15" s="258">
        <v>5.4037272799715798E-2</v>
      </c>
    </row>
    <row r="16" spans="1:9" x14ac:dyDescent="0.2">
      <c r="A16" s="228" t="s">
        <v>10</v>
      </c>
      <c r="B16" s="256">
        <v>1.1324308408869683</v>
      </c>
      <c r="C16" s="257">
        <v>2.019537902934064E-3</v>
      </c>
      <c r="D16" s="256">
        <v>0.71702410394419047</v>
      </c>
      <c r="E16" s="257">
        <v>1.3390065961195856E-3</v>
      </c>
      <c r="F16" s="256">
        <v>0.70795872749908284</v>
      </c>
      <c r="G16" s="257">
        <v>1.2558100660826962E-3</v>
      </c>
      <c r="H16" s="256">
        <v>0.67921117953943977</v>
      </c>
      <c r="I16" s="258">
        <v>1.2193400050994894E-3</v>
      </c>
    </row>
    <row r="17" spans="1:9" x14ac:dyDescent="0.2">
      <c r="A17" s="228"/>
      <c r="B17" s="274"/>
      <c r="C17" s="274"/>
      <c r="D17" s="274"/>
      <c r="E17" s="274"/>
      <c r="F17" s="274"/>
      <c r="G17" s="274"/>
      <c r="H17" s="274"/>
      <c r="I17" s="275"/>
    </row>
    <row r="18" spans="1:9" x14ac:dyDescent="0.2">
      <c r="A18" s="251" t="s">
        <v>377</v>
      </c>
      <c r="B18" s="252">
        <v>15120.016760426952</v>
      </c>
      <c r="C18" s="252">
        <v>100</v>
      </c>
      <c r="D18" s="252">
        <v>14668.507585874862</v>
      </c>
      <c r="E18" s="252">
        <v>99.999999999999986</v>
      </c>
      <c r="F18" s="252">
        <v>14685.730418824813</v>
      </c>
      <c r="G18" s="252">
        <v>100</v>
      </c>
      <c r="H18" s="252">
        <v>14544.284145769903</v>
      </c>
      <c r="I18" s="253">
        <v>100</v>
      </c>
    </row>
    <row r="19" spans="1:9" x14ac:dyDescent="0.2">
      <c r="A19" s="228" t="s">
        <v>388</v>
      </c>
      <c r="B19" s="256">
        <v>13854.004130096162</v>
      </c>
      <c r="C19" s="257">
        <v>91.626909874569208</v>
      </c>
      <c r="D19" s="256">
        <v>13427.162121297413</v>
      </c>
      <c r="E19" s="257">
        <v>91.537343132488729</v>
      </c>
      <c r="F19" s="256">
        <v>13465.869024172458</v>
      </c>
      <c r="G19" s="257">
        <v>91.693559939731145</v>
      </c>
      <c r="H19" s="256">
        <v>13321.289597115809</v>
      </c>
      <c r="I19" s="258">
        <v>91.591235866979446</v>
      </c>
    </row>
    <row r="20" spans="1:9" x14ac:dyDescent="0.2">
      <c r="A20" s="228" t="s">
        <v>392</v>
      </c>
      <c r="B20" s="256">
        <v>794.53314772461556</v>
      </c>
      <c r="C20" s="257">
        <v>5.25484303565137</v>
      </c>
      <c r="D20" s="256">
        <v>798.08334844500018</v>
      </c>
      <c r="E20" s="257">
        <v>5.4407944623727085</v>
      </c>
      <c r="F20" s="256">
        <v>832.57793753500016</v>
      </c>
      <c r="G20" s="257">
        <v>5.6692987940713202</v>
      </c>
      <c r="H20" s="256">
        <v>855.40775115538474</v>
      </c>
      <c r="I20" s="258">
        <v>5.8814015360403538</v>
      </c>
    </row>
    <row r="21" spans="1:9" x14ac:dyDescent="0.2">
      <c r="A21" s="228" t="s">
        <v>391</v>
      </c>
      <c r="B21" s="256">
        <v>159.66792459999999</v>
      </c>
      <c r="C21" s="257">
        <v>1.0560036217545261</v>
      </c>
      <c r="D21" s="256">
        <v>151.07173538999999</v>
      </c>
      <c r="E21" s="257">
        <v>1.0299052886298776</v>
      </c>
      <c r="F21" s="256">
        <v>150.16105580999999</v>
      </c>
      <c r="G21" s="257">
        <v>1.0224963384696002</v>
      </c>
      <c r="H21" s="256">
        <v>146.56486660000002</v>
      </c>
      <c r="I21" s="258">
        <v>1.007714543603903</v>
      </c>
    </row>
    <row r="22" spans="1:9" x14ac:dyDescent="0.2">
      <c r="A22" s="226" t="s">
        <v>10</v>
      </c>
      <c r="B22" s="262">
        <v>311.81155800617421</v>
      </c>
      <c r="C22" s="263">
        <v>2.0622434680248953</v>
      </c>
      <c r="D22" s="262">
        <v>292.19038074244895</v>
      </c>
      <c r="E22" s="263">
        <v>1.9919571165086736</v>
      </c>
      <c r="F22" s="262">
        <v>237.12240130735449</v>
      </c>
      <c r="G22" s="263">
        <v>1.6146449277279433</v>
      </c>
      <c r="H22" s="262">
        <v>221.02193089870985</v>
      </c>
      <c r="I22" s="264">
        <v>1.5196480533762979</v>
      </c>
    </row>
    <row r="23" spans="1:9" x14ac:dyDescent="0.2">
      <c r="A23" s="1" t="s">
        <v>14</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heetViews>
  <sheetFormatPr baseColWidth="10" defaultColWidth="11.42578125" defaultRowHeight="12.75" x14ac:dyDescent="0.2"/>
  <cols>
    <col min="1" max="4" width="11.42578125" style="1"/>
    <col min="5" max="5" width="11.5703125" style="1" customWidth="1"/>
    <col min="6" max="6" width="11.28515625" style="1" bestFit="1" customWidth="1"/>
    <col min="7" max="7" width="11.42578125" style="1"/>
    <col min="8" max="8" width="9.140625" style="1" customWidth="1"/>
    <col min="9" max="9" width="1.85546875" style="1" customWidth="1"/>
    <col min="10" max="10" width="3.5703125" style="1" customWidth="1"/>
    <col min="11" max="11" width="3.85546875" style="1" customWidth="1"/>
    <col min="12" max="12" width="1.28515625" style="1" customWidth="1"/>
    <col min="13" max="13" width="3.140625" style="1" customWidth="1"/>
    <col min="14" max="14" width="4.28515625" style="1" customWidth="1"/>
    <col min="15" max="16384" width="11.42578125" style="1"/>
  </cols>
  <sheetData>
    <row r="1" spans="1:14" x14ac:dyDescent="0.2">
      <c r="A1" s="202" t="s">
        <v>993</v>
      </c>
      <c r="B1" s="44"/>
      <c r="C1" s="44"/>
      <c r="D1" s="44"/>
      <c r="E1" s="44"/>
      <c r="F1" s="44"/>
      <c r="G1" s="44"/>
      <c r="H1" s="44"/>
      <c r="I1" s="44"/>
      <c r="J1" s="44"/>
      <c r="K1" s="44"/>
      <c r="L1" s="44"/>
      <c r="M1" s="44"/>
      <c r="N1" s="44"/>
    </row>
    <row r="2" spans="1:14" x14ac:dyDescent="0.2">
      <c r="A2" s="114" t="s">
        <v>436</v>
      </c>
      <c r="B2" s="44"/>
      <c r="C2" s="44"/>
      <c r="D2" s="44"/>
      <c r="E2" s="44"/>
      <c r="F2" s="44"/>
      <c r="G2" s="44"/>
      <c r="H2" s="44"/>
      <c r="I2" s="44"/>
      <c r="J2" s="44"/>
      <c r="K2" s="44"/>
      <c r="L2" s="44"/>
      <c r="M2" s="44"/>
      <c r="N2" s="44"/>
    </row>
    <row r="4" spans="1:14" ht="25.5" x14ac:dyDescent="0.2">
      <c r="A4" s="215" t="s">
        <v>435</v>
      </c>
      <c r="B4" s="214" t="s">
        <v>434</v>
      </c>
      <c r="C4" s="214" t="s">
        <v>433</v>
      </c>
      <c r="D4" s="214" t="s">
        <v>432</v>
      </c>
      <c r="E4" s="214" t="s">
        <v>431</v>
      </c>
      <c r="F4" s="214" t="s">
        <v>430</v>
      </c>
      <c r="G4" s="214" t="s">
        <v>429</v>
      </c>
      <c r="H4" s="214" t="s">
        <v>428</v>
      </c>
      <c r="I4" s="214"/>
      <c r="J4" s="599" t="s">
        <v>427</v>
      </c>
      <c r="K4" s="599"/>
      <c r="L4" s="599"/>
      <c r="M4" s="599"/>
      <c r="N4" s="600"/>
    </row>
    <row r="5" spans="1:14" x14ac:dyDescent="0.2">
      <c r="A5" s="560" t="s">
        <v>707</v>
      </c>
      <c r="B5" s="163" t="s">
        <v>426</v>
      </c>
      <c r="C5" s="162">
        <v>41640</v>
      </c>
      <c r="D5" s="162">
        <v>43466</v>
      </c>
      <c r="E5" s="171">
        <v>320000</v>
      </c>
      <c r="F5" s="171">
        <v>208960</v>
      </c>
      <c r="G5" s="161">
        <v>6</v>
      </c>
      <c r="H5" s="161">
        <v>4.0419</v>
      </c>
      <c r="I5" s="160"/>
      <c r="J5" s="158">
        <v>1</v>
      </c>
      <c r="K5" s="157">
        <v>40179</v>
      </c>
      <c r="L5" s="159" t="s">
        <v>396</v>
      </c>
      <c r="M5" s="158">
        <v>1</v>
      </c>
      <c r="N5" s="277">
        <v>40360</v>
      </c>
    </row>
    <row r="6" spans="1:14" x14ac:dyDescent="0.2">
      <c r="A6" s="563"/>
      <c r="B6" s="6" t="s">
        <v>425</v>
      </c>
      <c r="C6" s="156">
        <v>40179</v>
      </c>
      <c r="D6" s="156">
        <v>43831</v>
      </c>
      <c r="E6" s="170">
        <v>825000</v>
      </c>
      <c r="F6" s="170">
        <v>427305</v>
      </c>
      <c r="G6" s="155">
        <v>6</v>
      </c>
      <c r="H6" s="155">
        <v>6.0333333333333341</v>
      </c>
      <c r="I6" s="154"/>
      <c r="J6" s="152">
        <v>1</v>
      </c>
      <c r="K6" s="151">
        <v>40179</v>
      </c>
      <c r="L6" s="153" t="s">
        <v>396</v>
      </c>
      <c r="M6" s="152">
        <v>1</v>
      </c>
      <c r="N6" s="278">
        <v>40360</v>
      </c>
    </row>
    <row r="7" spans="1:14" x14ac:dyDescent="0.2">
      <c r="A7" s="563"/>
      <c r="B7" s="6" t="s">
        <v>424</v>
      </c>
      <c r="C7" s="156">
        <v>42614</v>
      </c>
      <c r="D7" s="156">
        <v>44255</v>
      </c>
      <c r="E7" s="170">
        <v>1000000</v>
      </c>
      <c r="F7" s="170">
        <v>931295</v>
      </c>
      <c r="G7" s="155">
        <v>4.5</v>
      </c>
      <c r="H7" s="155">
        <v>3.8</v>
      </c>
      <c r="I7" s="154"/>
      <c r="J7" s="152">
        <v>1</v>
      </c>
      <c r="K7" s="151">
        <v>38777</v>
      </c>
      <c r="L7" s="153" t="s">
        <v>396</v>
      </c>
      <c r="M7" s="152">
        <v>1</v>
      </c>
      <c r="N7" s="278">
        <v>38596</v>
      </c>
    </row>
    <row r="8" spans="1:14" x14ac:dyDescent="0.2">
      <c r="A8" s="563"/>
      <c r="B8" s="6" t="s">
        <v>423</v>
      </c>
      <c r="C8" s="156">
        <v>42430</v>
      </c>
      <c r="D8" s="156">
        <v>44256</v>
      </c>
      <c r="E8" s="170">
        <v>2564600</v>
      </c>
      <c r="F8" s="170">
        <v>2522020</v>
      </c>
      <c r="G8" s="155">
        <v>4.5</v>
      </c>
      <c r="H8" s="155">
        <v>4.0262500000000001</v>
      </c>
      <c r="I8" s="154"/>
      <c r="J8" s="152">
        <v>1</v>
      </c>
      <c r="K8" s="151">
        <v>38777</v>
      </c>
      <c r="L8" s="153" t="s">
        <v>396</v>
      </c>
      <c r="M8" s="152">
        <v>1</v>
      </c>
      <c r="N8" s="278">
        <v>38596</v>
      </c>
    </row>
    <row r="9" spans="1:14" x14ac:dyDescent="0.2">
      <c r="A9" s="563"/>
      <c r="B9" s="6" t="s">
        <v>422</v>
      </c>
      <c r="C9" s="156">
        <v>40909</v>
      </c>
      <c r="D9" s="156">
        <v>44562</v>
      </c>
      <c r="E9" s="170">
        <v>511410</v>
      </c>
      <c r="F9" s="170">
        <v>217965</v>
      </c>
      <c r="G9" s="155">
        <v>6</v>
      </c>
      <c r="H9" s="155">
        <v>5.2857142857142856</v>
      </c>
      <c r="I9" s="154"/>
      <c r="J9" s="152">
        <v>1</v>
      </c>
      <c r="K9" s="151">
        <v>40179</v>
      </c>
      <c r="L9" s="153" t="s">
        <v>396</v>
      </c>
      <c r="M9" s="152">
        <v>1</v>
      </c>
      <c r="N9" s="278">
        <v>40360</v>
      </c>
    </row>
    <row r="10" spans="1:14" x14ac:dyDescent="0.2">
      <c r="A10" s="563"/>
      <c r="B10" s="6" t="s">
        <v>362</v>
      </c>
      <c r="C10" s="156">
        <v>43160</v>
      </c>
      <c r="D10" s="156">
        <v>44986</v>
      </c>
      <c r="E10" s="170">
        <v>1735200</v>
      </c>
      <c r="F10" s="170">
        <v>1735200</v>
      </c>
      <c r="G10" s="155">
        <v>4</v>
      </c>
      <c r="H10" s="155">
        <v>4.1949999999999994</v>
      </c>
      <c r="I10" s="154"/>
      <c r="J10" s="152">
        <v>1</v>
      </c>
      <c r="K10" s="151">
        <v>39142</v>
      </c>
      <c r="L10" s="153" t="s">
        <v>396</v>
      </c>
      <c r="M10" s="152">
        <v>1</v>
      </c>
      <c r="N10" s="278">
        <v>39326</v>
      </c>
    </row>
    <row r="11" spans="1:14" x14ac:dyDescent="0.2">
      <c r="A11" s="563"/>
      <c r="B11" s="6" t="s">
        <v>421</v>
      </c>
      <c r="C11" s="156">
        <v>41640</v>
      </c>
      <c r="D11" s="156">
        <v>45292</v>
      </c>
      <c r="E11" s="170">
        <v>630000</v>
      </c>
      <c r="F11" s="170">
        <v>72405</v>
      </c>
      <c r="G11" s="155">
        <v>6</v>
      </c>
      <c r="H11" s="155">
        <v>4.5066666666666668</v>
      </c>
      <c r="I11" s="154"/>
      <c r="J11" s="152">
        <v>1</v>
      </c>
      <c r="K11" s="151">
        <v>40179</v>
      </c>
      <c r="L11" s="153" t="s">
        <v>396</v>
      </c>
      <c r="M11" s="152">
        <v>1</v>
      </c>
      <c r="N11" s="278">
        <v>40360</v>
      </c>
    </row>
    <row r="12" spans="1:14" x14ac:dyDescent="0.2">
      <c r="A12" s="563"/>
      <c r="B12" s="6" t="s">
        <v>420</v>
      </c>
      <c r="C12" s="156">
        <v>42064</v>
      </c>
      <c r="D12" s="156">
        <v>46082</v>
      </c>
      <c r="E12" s="170">
        <v>3629400</v>
      </c>
      <c r="F12" s="170">
        <v>3629400</v>
      </c>
      <c r="G12" s="155">
        <v>4.5</v>
      </c>
      <c r="H12" s="155">
        <v>4.516</v>
      </c>
      <c r="I12" s="154"/>
      <c r="J12" s="152">
        <v>1</v>
      </c>
      <c r="K12" s="151">
        <v>38777</v>
      </c>
      <c r="L12" s="153" t="s">
        <v>396</v>
      </c>
      <c r="M12" s="152">
        <v>1</v>
      </c>
      <c r="N12" s="278">
        <v>38596</v>
      </c>
    </row>
    <row r="13" spans="1:14" x14ac:dyDescent="0.2">
      <c r="A13" s="563"/>
      <c r="B13" s="6" t="s">
        <v>361</v>
      </c>
      <c r="C13" s="156">
        <v>43160</v>
      </c>
      <c r="D13" s="156">
        <v>47727</v>
      </c>
      <c r="E13" s="170">
        <v>1121400</v>
      </c>
      <c r="F13" s="170">
        <v>1121400</v>
      </c>
      <c r="G13" s="155">
        <v>4.7</v>
      </c>
      <c r="H13" s="155">
        <v>4.7366666666666672</v>
      </c>
      <c r="I13" s="154"/>
      <c r="J13" s="152">
        <v>1</v>
      </c>
      <c r="K13" s="151">
        <v>39142</v>
      </c>
      <c r="L13" s="153" t="s">
        <v>396</v>
      </c>
      <c r="M13" s="152">
        <v>1</v>
      </c>
      <c r="N13" s="278">
        <v>39326</v>
      </c>
    </row>
    <row r="14" spans="1:14" x14ac:dyDescent="0.2">
      <c r="A14" s="563"/>
      <c r="B14" s="6" t="s">
        <v>419</v>
      </c>
      <c r="C14" s="156">
        <v>40909</v>
      </c>
      <c r="D14" s="156">
        <v>48214</v>
      </c>
      <c r="E14" s="170">
        <v>511929.99999999988</v>
      </c>
      <c r="F14" s="170">
        <v>5250</v>
      </c>
      <c r="G14" s="155">
        <v>6</v>
      </c>
      <c r="H14" s="155">
        <v>5.3000000000000007</v>
      </c>
      <c r="I14" s="154"/>
      <c r="J14" s="152">
        <v>1</v>
      </c>
      <c r="K14" s="151">
        <v>40179</v>
      </c>
      <c r="L14" s="153" t="s">
        <v>396</v>
      </c>
      <c r="M14" s="152">
        <v>1</v>
      </c>
      <c r="N14" s="278">
        <v>40360</v>
      </c>
    </row>
    <row r="15" spans="1:14" x14ac:dyDescent="0.2">
      <c r="A15" s="563"/>
      <c r="B15" s="6" t="s">
        <v>418</v>
      </c>
      <c r="C15" s="156">
        <v>41640</v>
      </c>
      <c r="D15" s="156">
        <v>48945</v>
      </c>
      <c r="E15" s="170">
        <v>530000</v>
      </c>
      <c r="F15" s="170">
        <v>6200</v>
      </c>
      <c r="G15" s="155">
        <v>6</v>
      </c>
      <c r="H15" s="155">
        <v>4.55</v>
      </c>
      <c r="I15" s="154"/>
      <c r="J15" s="152">
        <v>1</v>
      </c>
      <c r="K15" s="151">
        <v>40179</v>
      </c>
      <c r="L15" s="153" t="s">
        <v>396</v>
      </c>
      <c r="M15" s="152">
        <v>1</v>
      </c>
      <c r="N15" s="278">
        <v>40360</v>
      </c>
    </row>
    <row r="16" spans="1:14" x14ac:dyDescent="0.2">
      <c r="A16" s="563"/>
      <c r="B16" s="6" t="s">
        <v>360</v>
      </c>
      <c r="C16" s="156">
        <v>42064</v>
      </c>
      <c r="D16" s="156">
        <v>49369</v>
      </c>
      <c r="E16" s="170">
        <v>4120200</v>
      </c>
      <c r="F16" s="170">
        <v>4120200</v>
      </c>
      <c r="G16" s="155">
        <v>5</v>
      </c>
      <c r="H16" s="155">
        <v>4.8841666666666681</v>
      </c>
      <c r="I16" s="154"/>
      <c r="J16" s="152">
        <v>1</v>
      </c>
      <c r="K16" s="151">
        <v>38777</v>
      </c>
      <c r="L16" s="153" t="s">
        <v>396</v>
      </c>
      <c r="M16" s="152">
        <v>1</v>
      </c>
      <c r="N16" s="278">
        <v>38596</v>
      </c>
    </row>
    <row r="17" spans="1:14" x14ac:dyDescent="0.2">
      <c r="A17" s="561"/>
      <c r="B17" s="6" t="s">
        <v>359</v>
      </c>
      <c r="C17" s="156">
        <v>41275</v>
      </c>
      <c r="D17" s="156">
        <v>52232</v>
      </c>
      <c r="E17" s="170">
        <v>3247570</v>
      </c>
      <c r="F17" s="170">
        <v>3247570</v>
      </c>
      <c r="G17" s="155">
        <v>6</v>
      </c>
      <c r="H17" s="155">
        <v>5.0757826086956523</v>
      </c>
      <c r="I17" s="154"/>
      <c r="J17" s="152">
        <v>1</v>
      </c>
      <c r="K17" s="151">
        <v>40179</v>
      </c>
      <c r="L17" s="153" t="s">
        <v>396</v>
      </c>
      <c r="M17" s="152">
        <v>1</v>
      </c>
      <c r="N17" s="278">
        <v>40360</v>
      </c>
    </row>
    <row r="18" spans="1:14" x14ac:dyDescent="0.2">
      <c r="A18" s="279" t="s">
        <v>417</v>
      </c>
      <c r="B18" s="168"/>
      <c r="C18" s="168"/>
      <c r="D18" s="168"/>
      <c r="E18" s="168">
        <v>20746710</v>
      </c>
      <c r="F18" s="168">
        <v>18245170</v>
      </c>
      <c r="G18" s="167">
        <v>5</v>
      </c>
      <c r="H18" s="167">
        <v>4.6267296103552411</v>
      </c>
      <c r="I18" s="166"/>
      <c r="J18" s="165"/>
      <c r="K18" s="164"/>
      <c r="L18" s="166"/>
      <c r="M18" s="165"/>
      <c r="N18" s="280"/>
    </row>
    <row r="19" spans="1:14" x14ac:dyDescent="0.2">
      <c r="A19" s="601" t="s">
        <v>708</v>
      </c>
      <c r="B19" s="163" t="s">
        <v>416</v>
      </c>
      <c r="C19" s="162">
        <v>40909</v>
      </c>
      <c r="D19" s="162">
        <v>43466</v>
      </c>
      <c r="E19" s="160">
        <v>4.8</v>
      </c>
      <c r="F19" s="160">
        <v>1.7230000000000001</v>
      </c>
      <c r="G19" s="161">
        <v>3</v>
      </c>
      <c r="H19" s="161">
        <v>2.4144999999999999</v>
      </c>
      <c r="I19" s="160"/>
      <c r="J19" s="158">
        <v>1</v>
      </c>
      <c r="K19" s="157">
        <v>40179</v>
      </c>
      <c r="L19" s="159" t="s">
        <v>396</v>
      </c>
      <c r="M19" s="158">
        <v>1</v>
      </c>
      <c r="N19" s="277">
        <v>40360</v>
      </c>
    </row>
    <row r="20" spans="1:14" x14ac:dyDescent="0.2">
      <c r="A20" s="602"/>
      <c r="B20" s="6" t="s">
        <v>415</v>
      </c>
      <c r="C20" s="156">
        <v>39995</v>
      </c>
      <c r="D20" s="156">
        <v>43647</v>
      </c>
      <c r="E20" s="154">
        <v>25</v>
      </c>
      <c r="F20" s="154">
        <v>5.6520000000000001</v>
      </c>
      <c r="G20" s="155">
        <v>3</v>
      </c>
      <c r="H20" s="155">
        <v>2.94</v>
      </c>
      <c r="I20" s="154"/>
      <c r="J20" s="152">
        <v>1</v>
      </c>
      <c r="K20" s="151">
        <v>40179</v>
      </c>
      <c r="L20" s="153" t="s">
        <v>396</v>
      </c>
      <c r="M20" s="152">
        <v>1</v>
      </c>
      <c r="N20" s="278">
        <v>40360</v>
      </c>
    </row>
    <row r="21" spans="1:14" x14ac:dyDescent="0.2">
      <c r="A21" s="602"/>
      <c r="B21" s="6" t="s">
        <v>414</v>
      </c>
      <c r="C21" s="156">
        <v>40179</v>
      </c>
      <c r="D21" s="156">
        <v>43831</v>
      </c>
      <c r="E21" s="154">
        <v>64.430000000000007</v>
      </c>
      <c r="F21" s="154">
        <v>11.904</v>
      </c>
      <c r="G21" s="155">
        <v>3</v>
      </c>
      <c r="H21" s="155">
        <v>2.4027777777777777</v>
      </c>
      <c r="I21" s="154"/>
      <c r="J21" s="152">
        <v>1</v>
      </c>
      <c r="K21" s="151">
        <v>40179</v>
      </c>
      <c r="L21" s="153" t="s">
        <v>396</v>
      </c>
      <c r="M21" s="152">
        <v>1</v>
      </c>
      <c r="N21" s="278">
        <v>40360</v>
      </c>
    </row>
    <row r="22" spans="1:14" x14ac:dyDescent="0.2">
      <c r="A22" s="602"/>
      <c r="B22" s="6" t="s">
        <v>413</v>
      </c>
      <c r="C22" s="156">
        <v>42064</v>
      </c>
      <c r="D22" s="156">
        <v>44256</v>
      </c>
      <c r="E22" s="154">
        <v>128.52000000000001</v>
      </c>
      <c r="F22" s="154">
        <v>107.46850000000001</v>
      </c>
      <c r="G22" s="155">
        <v>1.5</v>
      </c>
      <c r="H22" s="155">
        <v>1.1339999999999999</v>
      </c>
      <c r="I22" s="154"/>
      <c r="J22" s="152">
        <v>1</v>
      </c>
      <c r="K22" s="151">
        <v>39142</v>
      </c>
      <c r="L22" s="153" t="s">
        <v>396</v>
      </c>
      <c r="M22" s="152">
        <v>1</v>
      </c>
      <c r="N22" s="278">
        <v>39326</v>
      </c>
    </row>
    <row r="23" spans="1:14" x14ac:dyDescent="0.2">
      <c r="A23" s="602"/>
      <c r="B23" s="6" t="s">
        <v>412</v>
      </c>
      <c r="C23" s="156">
        <v>40909</v>
      </c>
      <c r="D23" s="156">
        <v>44562</v>
      </c>
      <c r="E23" s="154">
        <v>27.06</v>
      </c>
      <c r="F23" s="154">
        <v>1.6140000000000001</v>
      </c>
      <c r="G23" s="155">
        <v>3</v>
      </c>
      <c r="H23" s="155">
        <v>2.2749999999999999</v>
      </c>
      <c r="I23" s="154"/>
      <c r="J23" s="152">
        <v>1</v>
      </c>
      <c r="K23" s="151">
        <v>40179</v>
      </c>
      <c r="L23" s="153" t="s">
        <v>396</v>
      </c>
      <c r="M23" s="152">
        <v>1</v>
      </c>
      <c r="N23" s="278">
        <v>40360</v>
      </c>
    </row>
    <row r="24" spans="1:14" x14ac:dyDescent="0.2">
      <c r="A24" s="602"/>
      <c r="B24" s="6" t="s">
        <v>358</v>
      </c>
      <c r="C24" s="156">
        <v>43160</v>
      </c>
      <c r="D24" s="156">
        <v>44986</v>
      </c>
      <c r="E24" s="154">
        <v>39.5</v>
      </c>
      <c r="F24" s="154">
        <v>39.5</v>
      </c>
      <c r="G24" s="155">
        <v>1.3</v>
      </c>
      <c r="H24" s="155">
        <v>1.1685714285714286</v>
      </c>
      <c r="I24" s="154"/>
      <c r="J24" s="152">
        <v>1</v>
      </c>
      <c r="K24" s="151">
        <v>39142</v>
      </c>
      <c r="L24" s="153" t="s">
        <v>396</v>
      </c>
      <c r="M24" s="152">
        <v>1</v>
      </c>
      <c r="N24" s="278">
        <v>39326</v>
      </c>
    </row>
    <row r="25" spans="1:14" x14ac:dyDescent="0.2">
      <c r="A25" s="602"/>
      <c r="B25" s="6" t="s">
        <v>411</v>
      </c>
      <c r="C25" s="156">
        <v>37909</v>
      </c>
      <c r="D25" s="156">
        <v>45214</v>
      </c>
      <c r="E25" s="154">
        <v>19.86</v>
      </c>
      <c r="F25" s="154">
        <v>9.0510000000000002</v>
      </c>
      <c r="G25" s="155">
        <v>4.5</v>
      </c>
      <c r="H25" s="155">
        <v>4.7219999999999995</v>
      </c>
      <c r="I25" s="154"/>
      <c r="J25" s="152">
        <v>15</v>
      </c>
      <c r="K25" s="151">
        <v>38092</v>
      </c>
      <c r="L25" s="153" t="s">
        <v>396</v>
      </c>
      <c r="M25" s="152">
        <v>15</v>
      </c>
      <c r="N25" s="278">
        <v>37909</v>
      </c>
    </row>
    <row r="26" spans="1:14" x14ac:dyDescent="0.2">
      <c r="A26" s="602"/>
      <c r="B26" s="6" t="s">
        <v>410</v>
      </c>
      <c r="C26" s="156">
        <v>41640</v>
      </c>
      <c r="D26" s="156">
        <v>45292</v>
      </c>
      <c r="E26" s="154">
        <v>27</v>
      </c>
      <c r="F26" s="154">
        <v>1.79</v>
      </c>
      <c r="G26" s="155">
        <v>3</v>
      </c>
      <c r="H26" s="155">
        <v>1.5963333333333332</v>
      </c>
      <c r="I26" s="154"/>
      <c r="J26" s="152">
        <v>1</v>
      </c>
      <c r="K26" s="151">
        <v>40179</v>
      </c>
      <c r="L26" s="153" t="s">
        <v>396</v>
      </c>
      <c r="M26" s="152">
        <v>1</v>
      </c>
      <c r="N26" s="278">
        <v>40360</v>
      </c>
    </row>
    <row r="27" spans="1:14" x14ac:dyDescent="0.2">
      <c r="A27" s="602"/>
      <c r="B27" s="6" t="s">
        <v>409</v>
      </c>
      <c r="C27" s="156">
        <v>38200</v>
      </c>
      <c r="D27" s="156">
        <v>45505</v>
      </c>
      <c r="E27" s="154">
        <v>18</v>
      </c>
      <c r="F27" s="154">
        <v>3.7719999999999998</v>
      </c>
      <c r="G27" s="155">
        <v>4.5</v>
      </c>
      <c r="H27" s="155">
        <v>4.0325000000000006</v>
      </c>
      <c r="I27" s="154"/>
      <c r="J27" s="152">
        <v>1</v>
      </c>
      <c r="K27" s="151">
        <v>38384</v>
      </c>
      <c r="L27" s="153" t="s">
        <v>396</v>
      </c>
      <c r="M27" s="152">
        <v>1</v>
      </c>
      <c r="N27" s="278">
        <v>38200</v>
      </c>
    </row>
    <row r="28" spans="1:14" x14ac:dyDescent="0.2">
      <c r="A28" s="602"/>
      <c r="B28" s="6" t="s">
        <v>408</v>
      </c>
      <c r="C28" s="156">
        <v>38596</v>
      </c>
      <c r="D28" s="156">
        <v>45901</v>
      </c>
      <c r="E28" s="154">
        <v>11</v>
      </c>
      <c r="F28" s="154">
        <v>0.69399999999999995</v>
      </c>
      <c r="G28" s="155">
        <v>2.6</v>
      </c>
      <c r="H28" s="155">
        <v>3.52</v>
      </c>
      <c r="I28" s="154"/>
      <c r="J28" s="152">
        <v>1</v>
      </c>
      <c r="K28" s="151">
        <v>39142</v>
      </c>
      <c r="L28" s="153" t="s">
        <v>396</v>
      </c>
      <c r="M28" s="152">
        <v>1</v>
      </c>
      <c r="N28" s="278">
        <v>39326</v>
      </c>
    </row>
    <row r="29" spans="1:14" x14ac:dyDescent="0.2">
      <c r="A29" s="602"/>
      <c r="B29" s="6" t="s">
        <v>407</v>
      </c>
      <c r="C29" s="156">
        <v>42064</v>
      </c>
      <c r="D29" s="156">
        <v>46082</v>
      </c>
      <c r="E29" s="154">
        <v>182.31</v>
      </c>
      <c r="F29" s="154">
        <v>182.31</v>
      </c>
      <c r="G29" s="155">
        <v>1.5</v>
      </c>
      <c r="H29" s="155">
        <v>1.5366666666666668</v>
      </c>
      <c r="I29" s="154"/>
      <c r="J29" s="152">
        <v>1</v>
      </c>
      <c r="K29" s="151">
        <v>39142</v>
      </c>
      <c r="L29" s="153" t="s">
        <v>396</v>
      </c>
      <c r="M29" s="152">
        <v>1</v>
      </c>
      <c r="N29" s="278">
        <v>39326</v>
      </c>
    </row>
    <row r="30" spans="1:14" x14ac:dyDescent="0.2">
      <c r="A30" s="602"/>
      <c r="B30" s="6" t="s">
        <v>406</v>
      </c>
      <c r="C30" s="156">
        <v>39142</v>
      </c>
      <c r="D30" s="156">
        <v>46447</v>
      </c>
      <c r="E30" s="154">
        <v>10.119999999999999</v>
      </c>
      <c r="F30" s="154">
        <v>0.34899999999999998</v>
      </c>
      <c r="G30" s="155">
        <v>3</v>
      </c>
      <c r="H30" s="155">
        <v>3.38</v>
      </c>
      <c r="I30" s="154"/>
      <c r="J30" s="152">
        <v>1</v>
      </c>
      <c r="K30" s="151">
        <v>39142</v>
      </c>
      <c r="L30" s="153" t="s">
        <v>396</v>
      </c>
      <c r="M30" s="152">
        <v>1</v>
      </c>
      <c r="N30" s="278">
        <v>39326</v>
      </c>
    </row>
    <row r="31" spans="1:14" x14ac:dyDescent="0.2">
      <c r="A31" s="602"/>
      <c r="B31" s="6" t="s">
        <v>405</v>
      </c>
      <c r="C31" s="156">
        <v>39508</v>
      </c>
      <c r="D31" s="156">
        <v>46813</v>
      </c>
      <c r="E31" s="154">
        <v>20.597999999999999</v>
      </c>
      <c r="F31" s="154">
        <v>1.35</v>
      </c>
      <c r="G31" s="155">
        <v>3</v>
      </c>
      <c r="H31" s="155">
        <v>3.14</v>
      </c>
      <c r="I31" s="154"/>
      <c r="J31" s="152">
        <v>1</v>
      </c>
      <c r="K31" s="151">
        <v>39142</v>
      </c>
      <c r="L31" s="153" t="s">
        <v>396</v>
      </c>
      <c r="M31" s="152">
        <v>1</v>
      </c>
      <c r="N31" s="278">
        <v>39326</v>
      </c>
    </row>
    <row r="32" spans="1:14" x14ac:dyDescent="0.2">
      <c r="A32" s="602"/>
      <c r="B32" s="6" t="s">
        <v>404</v>
      </c>
      <c r="C32" s="156">
        <v>39873</v>
      </c>
      <c r="D32" s="156">
        <v>47178</v>
      </c>
      <c r="E32" s="154">
        <v>9.9499999999999993</v>
      </c>
      <c r="F32" s="154">
        <v>0.95599999999999996</v>
      </c>
      <c r="G32" s="155">
        <v>3</v>
      </c>
      <c r="H32" s="155">
        <v>3.6552666666666664</v>
      </c>
      <c r="I32" s="154"/>
      <c r="J32" s="152">
        <v>1</v>
      </c>
      <c r="K32" s="151">
        <v>39142</v>
      </c>
      <c r="L32" s="153" t="s">
        <v>396</v>
      </c>
      <c r="M32" s="152">
        <v>1</v>
      </c>
      <c r="N32" s="278">
        <v>39326</v>
      </c>
    </row>
    <row r="33" spans="1:14" x14ac:dyDescent="0.2">
      <c r="A33" s="602"/>
      <c r="B33" s="6" t="s">
        <v>403</v>
      </c>
      <c r="C33" s="156">
        <v>40179</v>
      </c>
      <c r="D33" s="156">
        <v>47484</v>
      </c>
      <c r="E33" s="154">
        <v>47</v>
      </c>
      <c r="F33" s="154">
        <v>2.8580000000000001</v>
      </c>
      <c r="G33" s="155">
        <v>3</v>
      </c>
      <c r="H33" s="155">
        <v>2.9066666666666663</v>
      </c>
      <c r="I33" s="154"/>
      <c r="J33" s="152">
        <v>1</v>
      </c>
      <c r="K33" s="151">
        <v>40182</v>
      </c>
      <c r="L33" s="153" t="s">
        <v>396</v>
      </c>
      <c r="M33" s="152">
        <v>1</v>
      </c>
      <c r="N33" s="278">
        <v>40363</v>
      </c>
    </row>
    <row r="34" spans="1:14" x14ac:dyDescent="0.2">
      <c r="A34" s="602"/>
      <c r="B34" s="6" t="s">
        <v>357</v>
      </c>
      <c r="C34" s="156">
        <v>43160</v>
      </c>
      <c r="D34" s="156">
        <v>47727</v>
      </c>
      <c r="E34" s="154">
        <v>28.13</v>
      </c>
      <c r="F34" s="154">
        <v>28.13</v>
      </c>
      <c r="G34" s="155">
        <v>1.9</v>
      </c>
      <c r="H34" s="155">
        <v>1.7560000000000002</v>
      </c>
      <c r="I34" s="154"/>
      <c r="J34" s="152">
        <v>1</v>
      </c>
      <c r="K34" s="151">
        <v>39142</v>
      </c>
      <c r="L34" s="153" t="s">
        <v>396</v>
      </c>
      <c r="M34" s="152">
        <v>1</v>
      </c>
      <c r="N34" s="278">
        <v>39326</v>
      </c>
    </row>
    <row r="35" spans="1:14" x14ac:dyDescent="0.2">
      <c r="A35" s="602"/>
      <c r="B35" s="6" t="s">
        <v>402</v>
      </c>
      <c r="C35" s="156">
        <v>40909</v>
      </c>
      <c r="D35" s="156">
        <v>48214</v>
      </c>
      <c r="E35" s="154">
        <v>25.51</v>
      </c>
      <c r="F35" s="154">
        <v>0.54800000000000004</v>
      </c>
      <c r="G35" s="155">
        <v>3</v>
      </c>
      <c r="H35" s="155">
        <v>2.4700000000000002</v>
      </c>
      <c r="I35" s="154"/>
      <c r="J35" s="152">
        <v>1</v>
      </c>
      <c r="K35" s="151">
        <v>40182</v>
      </c>
      <c r="L35" s="153" t="s">
        <v>396</v>
      </c>
      <c r="M35" s="152">
        <v>1</v>
      </c>
      <c r="N35" s="278">
        <v>40363</v>
      </c>
    </row>
    <row r="36" spans="1:14" x14ac:dyDescent="0.2">
      <c r="A36" s="602"/>
      <c r="B36" s="6" t="s">
        <v>401</v>
      </c>
      <c r="C36" s="156">
        <v>41640</v>
      </c>
      <c r="D36" s="156">
        <v>48945</v>
      </c>
      <c r="E36" s="154">
        <v>22.5</v>
      </c>
      <c r="F36" s="154">
        <v>0.62749999999999995</v>
      </c>
      <c r="G36" s="155">
        <v>3</v>
      </c>
      <c r="H36" s="155">
        <v>1.6509999999999998</v>
      </c>
      <c r="I36" s="154"/>
      <c r="J36" s="152">
        <v>1</v>
      </c>
      <c r="K36" s="151">
        <v>40179</v>
      </c>
      <c r="L36" s="153" t="s">
        <v>396</v>
      </c>
      <c r="M36" s="152">
        <v>1</v>
      </c>
      <c r="N36" s="278">
        <v>40360</v>
      </c>
    </row>
    <row r="37" spans="1:14" x14ac:dyDescent="0.2">
      <c r="A37" s="602"/>
      <c r="B37" s="6" t="s">
        <v>356</v>
      </c>
      <c r="C37" s="156">
        <v>42064</v>
      </c>
      <c r="D37" s="156">
        <v>49369</v>
      </c>
      <c r="E37" s="154">
        <v>150.76</v>
      </c>
      <c r="F37" s="154">
        <v>150.76</v>
      </c>
      <c r="G37" s="155">
        <v>2</v>
      </c>
      <c r="H37" s="155">
        <v>1.9379999999999999</v>
      </c>
      <c r="I37" s="154"/>
      <c r="J37" s="152">
        <v>1</v>
      </c>
      <c r="K37" s="151">
        <v>39142</v>
      </c>
      <c r="L37" s="153" t="s">
        <v>396</v>
      </c>
      <c r="M37" s="152">
        <v>1</v>
      </c>
      <c r="N37" s="278">
        <v>39326</v>
      </c>
    </row>
    <row r="38" spans="1:14" x14ac:dyDescent="0.2">
      <c r="A38" s="602"/>
      <c r="B38" s="6" t="s">
        <v>400</v>
      </c>
      <c r="C38" s="156">
        <v>39508</v>
      </c>
      <c r="D38" s="156">
        <v>50465</v>
      </c>
      <c r="E38" s="154">
        <v>17.100000000000001</v>
      </c>
      <c r="F38" s="154">
        <v>2.8685</v>
      </c>
      <c r="G38" s="155">
        <v>3</v>
      </c>
      <c r="H38" s="155">
        <v>3.2650000000000001</v>
      </c>
      <c r="I38" s="154"/>
      <c r="J38" s="152">
        <v>1</v>
      </c>
      <c r="K38" s="151">
        <v>39142</v>
      </c>
      <c r="L38" s="153" t="s">
        <v>396</v>
      </c>
      <c r="M38" s="152">
        <v>1</v>
      </c>
      <c r="N38" s="278">
        <v>39326</v>
      </c>
    </row>
    <row r="39" spans="1:14" x14ac:dyDescent="0.2">
      <c r="A39" s="602"/>
      <c r="B39" s="6" t="s">
        <v>399</v>
      </c>
      <c r="C39" s="156">
        <v>39873</v>
      </c>
      <c r="D39" s="156">
        <v>50830</v>
      </c>
      <c r="E39" s="154">
        <v>10</v>
      </c>
      <c r="F39" s="154">
        <v>3.1179999999999999</v>
      </c>
      <c r="G39" s="155">
        <v>3</v>
      </c>
      <c r="H39" s="155">
        <v>3.8151250000000001</v>
      </c>
      <c r="I39" s="154"/>
      <c r="J39" s="152">
        <v>1</v>
      </c>
      <c r="K39" s="151">
        <v>39142</v>
      </c>
      <c r="L39" s="153" t="s">
        <v>396</v>
      </c>
      <c r="M39" s="152">
        <v>1</v>
      </c>
      <c r="N39" s="278">
        <v>39326</v>
      </c>
    </row>
    <row r="40" spans="1:14" x14ac:dyDescent="0.2">
      <c r="A40" s="602"/>
      <c r="B40" s="6" t="s">
        <v>398</v>
      </c>
      <c r="C40" s="156">
        <v>40179</v>
      </c>
      <c r="D40" s="156">
        <v>51136</v>
      </c>
      <c r="E40" s="154">
        <v>47</v>
      </c>
      <c r="F40" s="154">
        <v>3.903</v>
      </c>
      <c r="G40" s="155">
        <v>3</v>
      </c>
      <c r="H40" s="155">
        <v>3.0333333333333332</v>
      </c>
      <c r="I40" s="154"/>
      <c r="J40" s="152">
        <v>1</v>
      </c>
      <c r="K40" s="151">
        <v>40182</v>
      </c>
      <c r="L40" s="153" t="s">
        <v>396</v>
      </c>
      <c r="M40" s="152">
        <v>1</v>
      </c>
      <c r="N40" s="278">
        <v>40363</v>
      </c>
    </row>
    <row r="41" spans="1:14" x14ac:dyDescent="0.2">
      <c r="A41" s="602"/>
      <c r="B41" s="6" t="s">
        <v>397</v>
      </c>
      <c r="C41" s="156">
        <v>40909</v>
      </c>
      <c r="D41" s="156">
        <v>51867</v>
      </c>
      <c r="E41" s="154">
        <v>25.975000000000001</v>
      </c>
      <c r="F41" s="154">
        <v>1.3540000000000001</v>
      </c>
      <c r="G41" s="155">
        <v>3</v>
      </c>
      <c r="H41" s="155">
        <v>2.585</v>
      </c>
      <c r="I41" s="154"/>
      <c r="J41" s="152">
        <v>1</v>
      </c>
      <c r="K41" s="151">
        <v>40183</v>
      </c>
      <c r="L41" s="153" t="s">
        <v>396</v>
      </c>
      <c r="M41" s="152">
        <v>1</v>
      </c>
      <c r="N41" s="278">
        <v>40364</v>
      </c>
    </row>
    <row r="42" spans="1:14" x14ac:dyDescent="0.2">
      <c r="A42" s="603"/>
      <c r="B42" s="150" t="s">
        <v>355</v>
      </c>
      <c r="C42" s="149">
        <v>41640</v>
      </c>
      <c r="D42" s="149">
        <v>52597</v>
      </c>
      <c r="E42" s="147">
        <v>180.85</v>
      </c>
      <c r="F42" s="147">
        <v>180.85</v>
      </c>
      <c r="G42" s="148">
        <v>3</v>
      </c>
      <c r="H42" s="148">
        <v>2.0744347826086953</v>
      </c>
      <c r="I42" s="147"/>
      <c r="J42" s="145">
        <v>1</v>
      </c>
      <c r="K42" s="144">
        <v>40184</v>
      </c>
      <c r="L42" s="146" t="s">
        <v>396</v>
      </c>
      <c r="M42" s="145">
        <v>1</v>
      </c>
      <c r="N42" s="281">
        <v>40365</v>
      </c>
    </row>
    <row r="43" spans="1:14" x14ac:dyDescent="0.2">
      <c r="A43" s="282" t="s">
        <v>395</v>
      </c>
      <c r="B43" s="143"/>
      <c r="C43" s="143"/>
      <c r="D43" s="143"/>
      <c r="E43" s="141">
        <v>1142.973</v>
      </c>
      <c r="F43" s="141">
        <v>743.15050000000019</v>
      </c>
      <c r="G43" s="142">
        <v>2.4201892783119114</v>
      </c>
      <c r="H43" s="142">
        <v>1.7996621447652308</v>
      </c>
      <c r="I43" s="141"/>
      <c r="J43" s="141"/>
      <c r="K43" s="141"/>
      <c r="L43" s="141"/>
      <c r="M43" s="141"/>
      <c r="N43" s="283"/>
    </row>
    <row r="44" spans="1:14" x14ac:dyDescent="0.2">
      <c r="A44" s="10" t="s">
        <v>366</v>
      </c>
      <c r="B44" s="439"/>
      <c r="C44" s="470"/>
      <c r="D44" s="470"/>
      <c r="E44" s="471"/>
      <c r="F44" s="471"/>
      <c r="G44" s="472"/>
      <c r="H44" s="472"/>
      <c r="I44" s="471"/>
      <c r="J44" s="471"/>
      <c r="K44" s="471"/>
      <c r="L44" s="471"/>
      <c r="M44" s="471"/>
      <c r="N44" s="471"/>
    </row>
    <row r="45" spans="1:14" x14ac:dyDescent="0.2">
      <c r="A45" s="10" t="s">
        <v>365</v>
      </c>
      <c r="B45" s="439"/>
      <c r="C45" s="470"/>
      <c r="D45" s="470"/>
      <c r="E45" s="471"/>
      <c r="F45" s="471"/>
      <c r="G45" s="472"/>
      <c r="H45" s="472"/>
      <c r="I45" s="471"/>
      <c r="J45" s="471"/>
      <c r="K45" s="471"/>
      <c r="L45" s="471"/>
      <c r="M45" s="471"/>
      <c r="N45" s="471"/>
    </row>
    <row r="46" spans="1:14" x14ac:dyDescent="0.2">
      <c r="A46" s="1" t="s">
        <v>14</v>
      </c>
    </row>
  </sheetData>
  <mergeCells count="3">
    <mergeCell ref="J4:N4"/>
    <mergeCell ref="A19:A42"/>
    <mergeCell ref="A5:A17"/>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baseColWidth="10" defaultColWidth="11.42578125" defaultRowHeight="12.75" x14ac:dyDescent="0.2"/>
  <cols>
    <col min="1" max="1" width="29.85546875" style="1" customWidth="1"/>
    <col min="2" max="7" width="11.42578125" style="1"/>
    <col min="8" max="8" width="2.140625" style="1" customWidth="1"/>
    <col min="9" max="9" width="18.85546875" style="1" customWidth="1"/>
    <col min="10" max="16384" width="11.42578125" style="1"/>
  </cols>
  <sheetData>
    <row r="1" spans="1:9" x14ac:dyDescent="0.2">
      <c r="A1" s="114" t="s">
        <v>994</v>
      </c>
      <c r="B1" s="44"/>
      <c r="C1" s="44"/>
      <c r="D1" s="44"/>
      <c r="E1" s="44"/>
      <c r="F1" s="44"/>
      <c r="G1" s="44"/>
      <c r="H1" s="44"/>
      <c r="I1" s="44"/>
    </row>
    <row r="2" spans="1:9" x14ac:dyDescent="0.2">
      <c r="A2" s="114" t="s">
        <v>466</v>
      </c>
      <c r="B2" s="44"/>
      <c r="C2" s="44"/>
      <c r="D2" s="44"/>
      <c r="E2" s="44"/>
      <c r="F2" s="44"/>
      <c r="G2" s="44"/>
      <c r="H2" s="44"/>
      <c r="I2" s="44"/>
    </row>
    <row r="4" spans="1:9" ht="25.5" x14ac:dyDescent="0.2">
      <c r="A4" s="215" t="s">
        <v>434</v>
      </c>
      <c r="B4" s="214" t="s">
        <v>433</v>
      </c>
      <c r="C4" s="214" t="s">
        <v>432</v>
      </c>
      <c r="D4" s="214" t="s">
        <v>431</v>
      </c>
      <c r="E4" s="214" t="s">
        <v>430</v>
      </c>
      <c r="F4" s="214" t="s">
        <v>429</v>
      </c>
      <c r="G4" s="214" t="s">
        <v>428</v>
      </c>
      <c r="H4" s="214"/>
      <c r="I4" s="216" t="s">
        <v>427</v>
      </c>
    </row>
    <row r="5" spans="1:9" x14ac:dyDescent="0.2">
      <c r="A5" s="284" t="s">
        <v>465</v>
      </c>
      <c r="B5" s="285">
        <v>40395</v>
      </c>
      <c r="C5" s="285">
        <v>44048</v>
      </c>
      <c r="D5" s="286">
        <v>1000</v>
      </c>
      <c r="E5" s="112">
        <v>681.29100000000005</v>
      </c>
      <c r="F5" s="180">
        <v>3.875</v>
      </c>
      <c r="G5" s="180">
        <v>3.8899999999999997</v>
      </c>
      <c r="H5" s="6"/>
      <c r="I5" s="48" t="s">
        <v>438</v>
      </c>
    </row>
    <row r="6" spans="1:9" x14ac:dyDescent="0.2">
      <c r="A6" s="284" t="s">
        <v>464</v>
      </c>
      <c r="B6" s="285">
        <v>40800</v>
      </c>
      <c r="C6" s="285">
        <v>44453</v>
      </c>
      <c r="D6" s="286">
        <v>1000</v>
      </c>
      <c r="E6" s="112">
        <v>508.202</v>
      </c>
      <c r="F6" s="180">
        <v>3.25</v>
      </c>
      <c r="G6" s="180">
        <v>3.34</v>
      </c>
      <c r="H6" s="6"/>
      <c r="I6" s="48" t="s">
        <v>463</v>
      </c>
    </row>
    <row r="7" spans="1:9" x14ac:dyDescent="0.2">
      <c r="A7" s="284" t="s">
        <v>462</v>
      </c>
      <c r="B7" s="285">
        <v>41212</v>
      </c>
      <c r="C7" s="285">
        <v>44864</v>
      </c>
      <c r="D7" s="286">
        <v>750</v>
      </c>
      <c r="E7" s="112">
        <v>542.68200000000002</v>
      </c>
      <c r="F7" s="180">
        <v>2.25</v>
      </c>
      <c r="G7" s="180">
        <v>2.379</v>
      </c>
      <c r="H7" s="6"/>
      <c r="I7" s="48" t="s">
        <v>454</v>
      </c>
    </row>
    <row r="8" spans="1:9" x14ac:dyDescent="0.2">
      <c r="A8" s="284" t="s">
        <v>461</v>
      </c>
      <c r="B8" s="285">
        <v>41985</v>
      </c>
      <c r="C8" s="285">
        <v>45743</v>
      </c>
      <c r="D8" s="286">
        <v>1060.1310000000001</v>
      </c>
      <c r="E8" s="112">
        <v>497.15699999999998</v>
      </c>
      <c r="F8" s="180">
        <v>3.125</v>
      </c>
      <c r="G8" s="180">
        <v>3.1850000000000001</v>
      </c>
      <c r="H8" s="6"/>
      <c r="I8" s="48" t="s">
        <v>460</v>
      </c>
    </row>
    <row r="9" spans="1:9" x14ac:dyDescent="0.2">
      <c r="A9" s="284" t="s">
        <v>459</v>
      </c>
      <c r="B9" s="285">
        <v>42390</v>
      </c>
      <c r="C9" s="285">
        <v>46043</v>
      </c>
      <c r="D9" s="112">
        <v>1349.1</v>
      </c>
      <c r="E9" s="112">
        <v>840.33299999999997</v>
      </c>
      <c r="F9" s="180">
        <v>3.125</v>
      </c>
      <c r="G9" s="180">
        <v>3.407</v>
      </c>
      <c r="H9" s="6"/>
      <c r="I9" s="48" t="s">
        <v>458</v>
      </c>
    </row>
    <row r="10" spans="1:9" x14ac:dyDescent="0.2">
      <c r="A10" s="284" t="s">
        <v>457</v>
      </c>
      <c r="B10" s="285">
        <v>43137</v>
      </c>
      <c r="C10" s="285">
        <v>46789</v>
      </c>
      <c r="D10" s="112">
        <v>2000</v>
      </c>
      <c r="E10" s="112">
        <v>2000</v>
      </c>
      <c r="F10" s="180">
        <v>3.24</v>
      </c>
      <c r="G10" s="180">
        <v>3.2469600000000001</v>
      </c>
      <c r="H10" s="6"/>
      <c r="I10" s="48" t="s">
        <v>456</v>
      </c>
    </row>
    <row r="11" spans="1:9" x14ac:dyDescent="0.2">
      <c r="A11" s="284" t="s">
        <v>455</v>
      </c>
      <c r="B11" s="285">
        <v>41212</v>
      </c>
      <c r="C11" s="285">
        <v>52169</v>
      </c>
      <c r="D11" s="286">
        <v>750</v>
      </c>
      <c r="E11" s="112">
        <v>456.81</v>
      </c>
      <c r="F11" s="180">
        <v>3.625</v>
      </c>
      <c r="G11" s="180">
        <v>3.714</v>
      </c>
      <c r="H11" s="6"/>
      <c r="I11" s="48" t="s">
        <v>454</v>
      </c>
    </row>
    <row r="12" spans="1:9" x14ac:dyDescent="0.2">
      <c r="A12" s="287" t="s">
        <v>453</v>
      </c>
      <c r="B12" s="178">
        <v>42907</v>
      </c>
      <c r="C12" s="178">
        <v>53864</v>
      </c>
      <c r="D12" s="177">
        <v>1541.8309999999999</v>
      </c>
      <c r="E12" s="177">
        <v>1541.8309999999999</v>
      </c>
      <c r="F12" s="176">
        <v>3.86</v>
      </c>
      <c r="G12" s="176">
        <v>3.8690000000000002</v>
      </c>
      <c r="H12" s="150"/>
      <c r="I12" s="49" t="s">
        <v>452</v>
      </c>
    </row>
    <row r="13" spans="1:9" x14ac:dyDescent="0.2">
      <c r="A13" s="288" t="s">
        <v>451</v>
      </c>
      <c r="B13" s="184"/>
      <c r="C13" s="184"/>
      <c r="D13" s="183">
        <v>9451.0619999999999</v>
      </c>
      <c r="E13" s="183">
        <v>7068.3060000000005</v>
      </c>
      <c r="F13" s="182">
        <v>3.3320662307579823</v>
      </c>
      <c r="G13" s="182">
        <v>3.4104013997580376</v>
      </c>
      <c r="H13" s="181"/>
      <c r="I13" s="289"/>
    </row>
    <row r="14" spans="1:9" x14ac:dyDescent="0.2">
      <c r="A14" s="29"/>
      <c r="B14" s="6"/>
      <c r="C14" s="6"/>
      <c r="D14" s="113"/>
      <c r="E14" s="113"/>
      <c r="F14" s="290"/>
      <c r="G14" s="290"/>
      <c r="H14" s="6"/>
      <c r="I14" s="291"/>
    </row>
    <row r="15" spans="1:9" x14ac:dyDescent="0.2">
      <c r="A15" s="284" t="s">
        <v>450</v>
      </c>
      <c r="B15" s="285">
        <v>41985</v>
      </c>
      <c r="C15" s="285">
        <v>45687</v>
      </c>
      <c r="D15" s="286">
        <v>800</v>
      </c>
      <c r="E15" s="112">
        <v>800</v>
      </c>
      <c r="F15" s="180">
        <v>1.625</v>
      </c>
      <c r="G15" s="180">
        <v>1.7450000000000001</v>
      </c>
      <c r="H15" s="6"/>
      <c r="I15" s="292" t="s">
        <v>448</v>
      </c>
    </row>
    <row r="16" spans="1:9" x14ac:dyDescent="0.2">
      <c r="A16" s="284" t="s">
        <v>449</v>
      </c>
      <c r="B16" s="285">
        <v>41985</v>
      </c>
      <c r="C16" s="285">
        <v>45687</v>
      </c>
      <c r="D16" s="112">
        <v>440</v>
      </c>
      <c r="E16" s="112">
        <v>440</v>
      </c>
      <c r="F16" s="180">
        <v>1.625</v>
      </c>
      <c r="G16" s="180">
        <v>1.472</v>
      </c>
      <c r="H16" s="6"/>
      <c r="I16" s="293" t="s">
        <v>448</v>
      </c>
    </row>
    <row r="17" spans="1:9" x14ac:dyDescent="0.2">
      <c r="A17" s="284" t="s">
        <v>447</v>
      </c>
      <c r="B17" s="285">
        <v>42389</v>
      </c>
      <c r="C17" s="285">
        <v>46042</v>
      </c>
      <c r="D17" s="112">
        <v>1200</v>
      </c>
      <c r="E17" s="112">
        <v>1200</v>
      </c>
      <c r="F17" s="180">
        <v>1.75</v>
      </c>
      <c r="G17" s="180">
        <v>1.966</v>
      </c>
      <c r="H17" s="6"/>
      <c r="I17" s="293" t="s">
        <v>446</v>
      </c>
    </row>
    <row r="18" spans="1:9" x14ac:dyDescent="0.2">
      <c r="A18" s="284" t="s">
        <v>445</v>
      </c>
      <c r="B18" s="285">
        <v>43132</v>
      </c>
      <c r="C18" s="285">
        <v>47150</v>
      </c>
      <c r="D18" s="112">
        <v>830</v>
      </c>
      <c r="E18" s="112">
        <v>830</v>
      </c>
      <c r="F18" s="180">
        <v>1.44</v>
      </c>
      <c r="G18" s="180">
        <v>1.4490099999999999</v>
      </c>
      <c r="H18" s="6"/>
      <c r="I18" s="294" t="s">
        <v>495</v>
      </c>
    </row>
    <row r="19" spans="1:9" x14ac:dyDescent="0.2">
      <c r="A19" s="284" t="s">
        <v>444</v>
      </c>
      <c r="B19" s="285">
        <v>42151</v>
      </c>
      <c r="C19" s="285">
        <v>47630</v>
      </c>
      <c r="D19" s="112">
        <v>950</v>
      </c>
      <c r="E19" s="112">
        <v>950</v>
      </c>
      <c r="F19" s="180">
        <v>1.875</v>
      </c>
      <c r="G19" s="180">
        <v>2.0209999999999999</v>
      </c>
      <c r="H19" s="6"/>
      <c r="I19" s="294" t="s">
        <v>442</v>
      </c>
    </row>
    <row r="20" spans="1:9" x14ac:dyDescent="0.2">
      <c r="A20" s="287" t="s">
        <v>443</v>
      </c>
      <c r="B20" s="178">
        <v>42151</v>
      </c>
      <c r="C20" s="178">
        <v>47630</v>
      </c>
      <c r="D20" s="179">
        <v>700</v>
      </c>
      <c r="E20" s="179">
        <v>700</v>
      </c>
      <c r="F20" s="176">
        <v>1.875</v>
      </c>
      <c r="G20" s="176">
        <v>1.534</v>
      </c>
      <c r="H20" s="150"/>
      <c r="I20" s="295" t="s">
        <v>442</v>
      </c>
    </row>
    <row r="21" spans="1:9" x14ac:dyDescent="0.2">
      <c r="A21" s="279" t="s">
        <v>441</v>
      </c>
      <c r="B21" s="169"/>
      <c r="C21" s="169"/>
      <c r="D21" s="175">
        <v>4920</v>
      </c>
      <c r="E21" s="175">
        <v>4920</v>
      </c>
      <c r="F21" s="174">
        <v>1.7081199186991871</v>
      </c>
      <c r="G21" s="174">
        <v>1.7478268902439023</v>
      </c>
      <c r="H21" s="173"/>
      <c r="I21" s="296"/>
    </row>
    <row r="22" spans="1:9" x14ac:dyDescent="0.2">
      <c r="A22" s="29"/>
      <c r="B22" s="6"/>
      <c r="C22" s="6"/>
      <c r="D22" s="113"/>
      <c r="E22" s="113"/>
      <c r="F22" s="290"/>
      <c r="G22" s="290"/>
      <c r="H22" s="6"/>
      <c r="I22" s="291"/>
    </row>
    <row r="23" spans="1:9" x14ac:dyDescent="0.2">
      <c r="A23" s="284" t="s">
        <v>440</v>
      </c>
      <c r="B23" s="285">
        <v>40395</v>
      </c>
      <c r="C23" s="285">
        <v>44048</v>
      </c>
      <c r="D23" s="286">
        <v>272295</v>
      </c>
      <c r="E23" s="286">
        <v>272295</v>
      </c>
      <c r="F23" s="180">
        <v>5.5</v>
      </c>
      <c r="G23" s="180">
        <v>5.5</v>
      </c>
      <c r="H23" s="6"/>
      <c r="I23" s="48" t="s">
        <v>438</v>
      </c>
    </row>
    <row r="24" spans="1:9" x14ac:dyDescent="0.2">
      <c r="A24" s="287" t="s">
        <v>439</v>
      </c>
      <c r="B24" s="178">
        <v>40395</v>
      </c>
      <c r="C24" s="178">
        <v>44048</v>
      </c>
      <c r="D24" s="177">
        <v>162050</v>
      </c>
      <c r="E24" s="177">
        <v>162050</v>
      </c>
      <c r="F24" s="176">
        <v>5.5</v>
      </c>
      <c r="G24" s="176">
        <v>4.4000000000000004</v>
      </c>
      <c r="H24" s="150"/>
      <c r="I24" s="49" t="s">
        <v>438</v>
      </c>
    </row>
    <row r="25" spans="1:9" x14ac:dyDescent="0.2">
      <c r="A25" s="279" t="s">
        <v>437</v>
      </c>
      <c r="B25" s="169"/>
      <c r="C25" s="169"/>
      <c r="D25" s="175">
        <v>434345</v>
      </c>
      <c r="E25" s="175">
        <v>434345</v>
      </c>
      <c r="F25" s="174">
        <v>5.5</v>
      </c>
      <c r="G25" s="174">
        <v>5.089600432835649</v>
      </c>
      <c r="H25" s="173"/>
      <c r="I25" s="296"/>
    </row>
    <row r="26" spans="1:9" x14ac:dyDescent="0.2">
      <c r="A26" s="1" t="s">
        <v>14</v>
      </c>
    </row>
    <row r="31" spans="1:9" x14ac:dyDescent="0.2">
      <c r="F31" s="172"/>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11.42578125" defaultRowHeight="12.75" x14ac:dyDescent="0.2"/>
  <cols>
    <col min="1" max="1" width="35.28515625" style="1" customWidth="1"/>
    <col min="2" max="2" width="17.5703125" style="1" customWidth="1"/>
    <col min="3" max="3" width="19.28515625" style="1" customWidth="1"/>
    <col min="4" max="4" width="17" style="1" customWidth="1"/>
    <col min="5" max="16384" width="11.42578125" style="1"/>
  </cols>
  <sheetData>
    <row r="1" spans="1:4" x14ac:dyDescent="0.2">
      <c r="A1" s="33" t="s">
        <v>507</v>
      </c>
    </row>
    <row r="2" spans="1:4" x14ac:dyDescent="0.2">
      <c r="A2" s="33" t="s">
        <v>144</v>
      </c>
    </row>
    <row r="4" spans="1:4" s="10" customFormat="1" x14ac:dyDescent="0.25">
      <c r="A4" s="368"/>
      <c r="B4" s="368" t="s">
        <v>145</v>
      </c>
      <c r="C4" s="368" t="s">
        <v>213</v>
      </c>
      <c r="D4" s="368" t="s">
        <v>227</v>
      </c>
    </row>
    <row r="5" spans="1:4" x14ac:dyDescent="0.2">
      <c r="A5" s="50" t="s">
        <v>120</v>
      </c>
      <c r="B5" s="473"/>
      <c r="C5" s="473"/>
      <c r="D5" s="473"/>
    </row>
    <row r="6" spans="1:4" x14ac:dyDescent="0.2">
      <c r="A6" s="35" t="s">
        <v>146</v>
      </c>
      <c r="B6" s="36">
        <v>295095.49300000002</v>
      </c>
      <c r="C6" s="37">
        <v>459700</v>
      </c>
      <c r="D6" s="36">
        <v>661230.56799999997</v>
      </c>
    </row>
    <row r="7" spans="1:4" x14ac:dyDescent="0.2">
      <c r="A7" s="35" t="s">
        <v>628</v>
      </c>
      <c r="B7" s="38">
        <v>193224.40475712606</v>
      </c>
      <c r="C7" s="39">
        <v>298805</v>
      </c>
      <c r="D7" s="38">
        <v>409337.20312467997</v>
      </c>
    </row>
    <row r="8" spans="1:4" x14ac:dyDescent="0.2">
      <c r="A8" s="40" t="s">
        <v>147</v>
      </c>
      <c r="B8" s="36"/>
      <c r="C8" s="39"/>
      <c r="D8" s="38"/>
    </row>
    <row r="9" spans="1:4" x14ac:dyDescent="0.2">
      <c r="A9" s="35" t="s">
        <v>146</v>
      </c>
      <c r="B9" s="38">
        <v>1098555</v>
      </c>
      <c r="C9" s="39">
        <v>1138200</v>
      </c>
      <c r="D9" s="38">
        <v>1108209</v>
      </c>
    </row>
    <row r="10" spans="1:4" x14ac:dyDescent="0.2">
      <c r="A10" s="35" t="s">
        <v>628</v>
      </c>
      <c r="B10" s="38">
        <v>727538.95106240804</v>
      </c>
      <c r="C10" s="39">
        <v>739830</v>
      </c>
      <c r="D10" s="38">
        <v>708254.43463000003</v>
      </c>
    </row>
    <row r="11" spans="1:4" x14ac:dyDescent="0.2">
      <c r="A11" s="40" t="s">
        <v>148</v>
      </c>
      <c r="B11" s="36"/>
      <c r="C11" s="39"/>
      <c r="D11" s="38"/>
    </row>
    <row r="12" spans="1:4" x14ac:dyDescent="0.2">
      <c r="A12" s="35" t="s">
        <v>146</v>
      </c>
      <c r="B12" s="36">
        <v>1393650.493</v>
      </c>
      <c r="C12" s="39">
        <v>1597900</v>
      </c>
      <c r="D12" s="38">
        <v>1769439.568</v>
      </c>
    </row>
    <row r="13" spans="1:4" x14ac:dyDescent="0.2">
      <c r="A13" s="24" t="s">
        <v>628</v>
      </c>
      <c r="B13" s="41">
        <v>920763.35581953404</v>
      </c>
      <c r="C13" s="42">
        <v>1038635</v>
      </c>
      <c r="D13" s="43">
        <v>1117591.6377546801</v>
      </c>
    </row>
    <row r="14" spans="1:4" x14ac:dyDescent="0.2">
      <c r="A14" s="370" t="s">
        <v>14</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baseColWidth="10" defaultRowHeight="12.75" x14ac:dyDescent="0.2"/>
  <cols>
    <col min="1" max="1" width="47" style="17" customWidth="1"/>
    <col min="2" max="256" width="11.42578125" style="17"/>
    <col min="257" max="257" width="47" style="17" customWidth="1"/>
    <col min="258" max="512" width="11.42578125" style="17"/>
    <col min="513" max="513" width="47" style="17" customWidth="1"/>
    <col min="514" max="768" width="11.42578125" style="17"/>
    <col min="769" max="769" width="47" style="17" customWidth="1"/>
    <col min="770" max="1024" width="11.42578125" style="17"/>
    <col min="1025" max="1025" width="47" style="17" customWidth="1"/>
    <col min="1026" max="1280" width="11.42578125" style="17"/>
    <col min="1281" max="1281" width="47" style="17" customWidth="1"/>
    <col min="1282" max="1536" width="11.42578125" style="17"/>
    <col min="1537" max="1537" width="47" style="17" customWidth="1"/>
    <col min="1538" max="1792" width="11.42578125" style="17"/>
    <col min="1793" max="1793" width="47" style="17" customWidth="1"/>
    <col min="1794" max="2048" width="11.42578125" style="17"/>
    <col min="2049" max="2049" width="47" style="17" customWidth="1"/>
    <col min="2050" max="2304" width="11.42578125" style="17"/>
    <col min="2305" max="2305" width="47" style="17" customWidth="1"/>
    <col min="2306" max="2560" width="11.42578125" style="17"/>
    <col min="2561" max="2561" width="47" style="17" customWidth="1"/>
    <col min="2562" max="2816" width="11.42578125" style="17"/>
    <col min="2817" max="2817" width="47" style="17" customWidth="1"/>
    <col min="2818" max="3072" width="11.42578125" style="17"/>
    <col min="3073" max="3073" width="47" style="17" customWidth="1"/>
    <col min="3074" max="3328" width="11.42578125" style="17"/>
    <col min="3329" max="3329" width="47" style="17" customWidth="1"/>
    <col min="3330" max="3584" width="11.42578125" style="17"/>
    <col min="3585" max="3585" width="47" style="17" customWidth="1"/>
    <col min="3586" max="3840" width="11.42578125" style="17"/>
    <col min="3841" max="3841" width="47" style="17" customWidth="1"/>
    <col min="3842" max="4096" width="11.42578125" style="17"/>
    <col min="4097" max="4097" width="47" style="17" customWidth="1"/>
    <col min="4098" max="4352" width="11.42578125" style="17"/>
    <col min="4353" max="4353" width="47" style="17" customWidth="1"/>
    <col min="4354" max="4608" width="11.42578125" style="17"/>
    <col min="4609" max="4609" width="47" style="17" customWidth="1"/>
    <col min="4610" max="4864" width="11.42578125" style="17"/>
    <col min="4865" max="4865" width="47" style="17" customWidth="1"/>
    <col min="4866" max="5120" width="11.42578125" style="17"/>
    <col min="5121" max="5121" width="47" style="17" customWidth="1"/>
    <col min="5122" max="5376" width="11.42578125" style="17"/>
    <col min="5377" max="5377" width="47" style="17" customWidth="1"/>
    <col min="5378" max="5632" width="11.42578125" style="17"/>
    <col min="5633" max="5633" width="47" style="17" customWidth="1"/>
    <col min="5634" max="5888" width="11.42578125" style="17"/>
    <col min="5889" max="5889" width="47" style="17" customWidth="1"/>
    <col min="5890" max="6144" width="11.42578125" style="17"/>
    <col min="6145" max="6145" width="47" style="17" customWidth="1"/>
    <col min="6146" max="6400" width="11.42578125" style="17"/>
    <col min="6401" max="6401" width="47" style="17" customWidth="1"/>
    <col min="6402" max="6656" width="11.42578125" style="17"/>
    <col min="6657" max="6657" width="47" style="17" customWidth="1"/>
    <col min="6658" max="6912" width="11.42578125" style="17"/>
    <col min="6913" max="6913" width="47" style="17" customWidth="1"/>
    <col min="6914" max="7168" width="11.42578125" style="17"/>
    <col min="7169" max="7169" width="47" style="17" customWidth="1"/>
    <col min="7170" max="7424" width="11.42578125" style="17"/>
    <col min="7425" max="7425" width="47" style="17" customWidth="1"/>
    <col min="7426" max="7680" width="11.42578125" style="17"/>
    <col min="7681" max="7681" width="47" style="17" customWidth="1"/>
    <col min="7682" max="7936" width="11.42578125" style="17"/>
    <col min="7937" max="7937" width="47" style="17" customWidth="1"/>
    <col min="7938" max="8192" width="11.42578125" style="17"/>
    <col min="8193" max="8193" width="47" style="17" customWidth="1"/>
    <col min="8194" max="8448" width="11.42578125" style="17"/>
    <col min="8449" max="8449" width="47" style="17" customWidth="1"/>
    <col min="8450" max="8704" width="11.42578125" style="17"/>
    <col min="8705" max="8705" width="47" style="17" customWidth="1"/>
    <col min="8706" max="8960" width="11.42578125" style="17"/>
    <col min="8961" max="8961" width="47" style="17" customWidth="1"/>
    <col min="8962" max="9216" width="11.42578125" style="17"/>
    <col min="9217" max="9217" width="47" style="17" customWidth="1"/>
    <col min="9218" max="9472" width="11.42578125" style="17"/>
    <col min="9473" max="9473" width="47" style="17" customWidth="1"/>
    <col min="9474" max="9728" width="11.42578125" style="17"/>
    <col min="9729" max="9729" width="47" style="17" customWidth="1"/>
    <col min="9730" max="9984" width="11.42578125" style="17"/>
    <col min="9985" max="9985" width="47" style="17" customWidth="1"/>
    <col min="9986" max="10240" width="11.42578125" style="17"/>
    <col min="10241" max="10241" width="47" style="17" customWidth="1"/>
    <col min="10242" max="10496" width="11.42578125" style="17"/>
    <col min="10497" max="10497" width="47" style="17" customWidth="1"/>
    <col min="10498" max="10752" width="11.42578125" style="17"/>
    <col min="10753" max="10753" width="47" style="17" customWidth="1"/>
    <col min="10754" max="11008" width="11.42578125" style="17"/>
    <col min="11009" max="11009" width="47" style="17" customWidth="1"/>
    <col min="11010" max="11264" width="11.42578125" style="17"/>
    <col min="11265" max="11265" width="47" style="17" customWidth="1"/>
    <col min="11266" max="11520" width="11.42578125" style="17"/>
    <col min="11521" max="11521" width="47" style="17" customWidth="1"/>
    <col min="11522" max="11776" width="11.42578125" style="17"/>
    <col min="11777" max="11777" width="47" style="17" customWidth="1"/>
    <col min="11778" max="12032" width="11.42578125" style="17"/>
    <col min="12033" max="12033" width="47" style="17" customWidth="1"/>
    <col min="12034" max="12288" width="11.42578125" style="17"/>
    <col min="12289" max="12289" width="47" style="17" customWidth="1"/>
    <col min="12290" max="12544" width="11.42578125" style="17"/>
    <col min="12545" max="12545" width="47" style="17" customWidth="1"/>
    <col min="12546" max="12800" width="11.42578125" style="17"/>
    <col min="12801" max="12801" width="47" style="17" customWidth="1"/>
    <col min="12802" max="13056" width="11.42578125" style="17"/>
    <col min="13057" max="13057" width="47" style="17" customWidth="1"/>
    <col min="13058" max="13312" width="11.42578125" style="17"/>
    <col min="13313" max="13313" width="47" style="17" customWidth="1"/>
    <col min="13314" max="13568" width="11.42578125" style="17"/>
    <col min="13569" max="13569" width="47" style="17" customWidth="1"/>
    <col min="13570" max="13824" width="11.42578125" style="17"/>
    <col min="13825" max="13825" width="47" style="17" customWidth="1"/>
    <col min="13826" max="14080" width="11.42578125" style="17"/>
    <col min="14081" max="14081" width="47" style="17" customWidth="1"/>
    <col min="14082" max="14336" width="11.42578125" style="17"/>
    <col min="14337" max="14337" width="47" style="17" customWidth="1"/>
    <col min="14338" max="14592" width="11.42578125" style="17"/>
    <col min="14593" max="14593" width="47" style="17" customWidth="1"/>
    <col min="14594" max="14848" width="11.42578125" style="17"/>
    <col min="14849" max="14849" width="47" style="17" customWidth="1"/>
    <col min="14850" max="15104" width="11.42578125" style="17"/>
    <col min="15105" max="15105" width="47" style="17" customWidth="1"/>
    <col min="15106" max="15360" width="11.42578125" style="17"/>
    <col min="15361" max="15361" width="47" style="17" customWidth="1"/>
    <col min="15362" max="15616" width="11.42578125" style="17"/>
    <col min="15617" max="15617" width="47" style="17" customWidth="1"/>
    <col min="15618" max="15872" width="11.42578125" style="17"/>
    <col min="15873" max="15873" width="47" style="17" customWidth="1"/>
    <col min="15874" max="16128" width="11.42578125" style="17"/>
    <col min="16129" max="16129" width="47" style="17" customWidth="1"/>
    <col min="16130" max="16384" width="11.42578125" style="17"/>
  </cols>
  <sheetData>
    <row r="1" spans="1:10" x14ac:dyDescent="0.2">
      <c r="A1" s="33" t="s">
        <v>508</v>
      </c>
      <c r="B1" s="374"/>
      <c r="C1" s="374"/>
      <c r="D1" s="374"/>
      <c r="E1" s="374"/>
    </row>
    <row r="2" spans="1:10" x14ac:dyDescent="0.2">
      <c r="A2" s="369" t="s">
        <v>629</v>
      </c>
      <c r="B2" s="374"/>
      <c r="C2" s="374"/>
      <c r="D2" s="374"/>
      <c r="E2" s="374"/>
    </row>
    <row r="3" spans="1:10" x14ac:dyDescent="0.2">
      <c r="A3" s="370" t="s">
        <v>630</v>
      </c>
      <c r="B3" s="374"/>
      <c r="C3" s="374"/>
      <c r="D3" s="374"/>
      <c r="E3" s="374"/>
    </row>
    <row r="4" spans="1:10" x14ac:dyDescent="0.2">
      <c r="A4" s="33"/>
    </row>
    <row r="5" spans="1:10" x14ac:dyDescent="0.2">
      <c r="A5" s="385"/>
      <c r="B5" s="45" t="s">
        <v>16</v>
      </c>
      <c r="C5" s="45" t="s">
        <v>17</v>
      </c>
      <c r="D5" s="45" t="s">
        <v>18</v>
      </c>
      <c r="E5" s="45" t="s">
        <v>19</v>
      </c>
    </row>
    <row r="6" spans="1:10" x14ac:dyDescent="0.2">
      <c r="A6" s="29"/>
      <c r="B6" s="375" t="s">
        <v>20</v>
      </c>
      <c r="C6" s="375" t="s">
        <v>20</v>
      </c>
      <c r="D6" s="375" t="s">
        <v>20</v>
      </c>
      <c r="E6" s="375" t="s">
        <v>20</v>
      </c>
    </row>
    <row r="7" spans="1:10" x14ac:dyDescent="0.2">
      <c r="A7" s="50" t="s">
        <v>4</v>
      </c>
      <c r="B7" s="376">
        <v>5.9812238399121469</v>
      </c>
      <c r="C7" s="376">
        <v>5.6671381010691562</v>
      </c>
      <c r="D7" s="376">
        <v>-2.8651068410586333</v>
      </c>
      <c r="E7" s="376">
        <v>5.1011506040875361</v>
      </c>
      <c r="G7" s="377"/>
      <c r="H7" s="377"/>
      <c r="I7" s="377"/>
      <c r="J7" s="377"/>
    </row>
    <row r="8" spans="1:10" x14ac:dyDescent="0.2">
      <c r="A8" s="378" t="s">
        <v>5</v>
      </c>
      <c r="B8" s="379">
        <v>6.5247375955560472</v>
      </c>
      <c r="C8" s="379">
        <v>5.83658375401086</v>
      </c>
      <c r="D8" s="379">
        <v>-2.1298759668975009</v>
      </c>
      <c r="E8" s="379">
        <v>5.8303117807008391</v>
      </c>
      <c r="G8" s="377"/>
      <c r="H8" s="377"/>
      <c r="I8" s="377"/>
      <c r="J8" s="377"/>
    </row>
    <row r="9" spans="1:10" x14ac:dyDescent="0.2">
      <c r="A9" s="380"/>
      <c r="B9" s="380"/>
      <c r="C9" s="380"/>
      <c r="D9" s="380"/>
      <c r="E9" s="380"/>
      <c r="G9" s="377"/>
      <c r="H9" s="377"/>
      <c r="I9" s="377"/>
      <c r="J9" s="377"/>
    </row>
    <row r="10" spans="1:10" x14ac:dyDescent="0.2">
      <c r="A10" s="34" t="s">
        <v>6</v>
      </c>
      <c r="B10" s="379">
        <v>5.1110821817338774</v>
      </c>
      <c r="C10" s="379">
        <v>8.4954370384327405</v>
      </c>
      <c r="D10" s="379">
        <v>1.496415854696707</v>
      </c>
      <c r="E10" s="379">
        <v>5.8974849400344169</v>
      </c>
      <c r="G10" s="377"/>
      <c r="H10" s="377"/>
      <c r="I10" s="377"/>
      <c r="J10" s="377"/>
    </row>
    <row r="11" spans="1:10" x14ac:dyDescent="0.2">
      <c r="A11" s="34" t="s">
        <v>7</v>
      </c>
      <c r="B11" s="379">
        <v>4.0043092199201453</v>
      </c>
      <c r="C11" s="379">
        <v>7.7191947453021896</v>
      </c>
      <c r="D11" s="379">
        <v>-0.2038114598727816</v>
      </c>
      <c r="E11" s="379">
        <v>-0.65093226069946297</v>
      </c>
      <c r="G11" s="377"/>
      <c r="H11" s="377"/>
      <c r="I11" s="377"/>
      <c r="J11" s="377"/>
    </row>
    <row r="12" spans="1:10" x14ac:dyDescent="0.2">
      <c r="A12" s="34" t="s">
        <v>8</v>
      </c>
      <c r="B12" s="379">
        <v>10.353701760244476</v>
      </c>
      <c r="C12" s="379">
        <v>-1.862611030024496</v>
      </c>
      <c r="D12" s="379">
        <v>6.4888680649874999</v>
      </c>
      <c r="E12" s="379">
        <v>13.070975860562967</v>
      </c>
      <c r="G12" s="377"/>
      <c r="H12" s="377"/>
      <c r="I12" s="377"/>
      <c r="J12" s="377"/>
    </row>
    <row r="13" spans="1:10" x14ac:dyDescent="0.2">
      <c r="A13" s="34" t="s">
        <v>9</v>
      </c>
      <c r="B13" s="379">
        <v>9.7021415883086632</v>
      </c>
      <c r="C13" s="379">
        <v>4.915233293247681</v>
      </c>
      <c r="D13" s="379">
        <v>-7.4823032177633024</v>
      </c>
      <c r="E13" s="379">
        <v>8.9651131500434929</v>
      </c>
      <c r="G13" s="377"/>
      <c r="H13" s="377"/>
      <c r="I13" s="377"/>
      <c r="J13" s="377"/>
    </row>
    <row r="14" spans="1:10" ht="15" x14ac:dyDescent="0.2">
      <c r="A14" s="34" t="s">
        <v>709</v>
      </c>
      <c r="B14" s="379">
        <v>2.6680479719325376</v>
      </c>
      <c r="C14" s="379">
        <v>4.1707831282337366</v>
      </c>
      <c r="D14" s="379">
        <v>0.42030885696884468</v>
      </c>
      <c r="E14" s="379">
        <v>1.4248582062607937</v>
      </c>
      <c r="G14" s="377"/>
      <c r="H14" s="377"/>
      <c r="I14" s="377"/>
      <c r="J14" s="377"/>
    </row>
    <row r="15" spans="1:10" x14ac:dyDescent="0.2">
      <c r="A15" s="34" t="s">
        <v>10</v>
      </c>
      <c r="B15" s="379">
        <v>-16.495187645613484</v>
      </c>
      <c r="C15" s="379">
        <v>12.762892261415601</v>
      </c>
      <c r="D15" s="379">
        <v>26.792028697403452</v>
      </c>
      <c r="E15" s="379">
        <v>65.427098759282046</v>
      </c>
      <c r="G15" s="377"/>
      <c r="H15" s="377"/>
      <c r="I15" s="377"/>
      <c r="J15" s="377"/>
    </row>
    <row r="16" spans="1:10" x14ac:dyDescent="0.2">
      <c r="A16" s="34"/>
      <c r="B16" s="379"/>
      <c r="C16" s="379"/>
      <c r="D16" s="379"/>
      <c r="E16" s="379"/>
      <c r="G16" s="377"/>
      <c r="H16" s="377"/>
      <c r="I16" s="377"/>
      <c r="J16" s="377"/>
    </row>
    <row r="17" spans="1:10" x14ac:dyDescent="0.2">
      <c r="A17" s="378" t="s">
        <v>11</v>
      </c>
      <c r="B17" s="381">
        <v>2.4861710207008088</v>
      </c>
      <c r="C17" s="381">
        <v>4.7428355756612603</v>
      </c>
      <c r="D17" s="381">
        <v>-7.64868223080245</v>
      </c>
      <c r="E17" s="381">
        <v>2.2713866048398046</v>
      </c>
      <c r="G17" s="377"/>
      <c r="H17" s="377"/>
      <c r="I17" s="377"/>
      <c r="J17" s="377"/>
    </row>
    <row r="18" spans="1:10" x14ac:dyDescent="0.2">
      <c r="A18" s="380"/>
      <c r="B18" s="380"/>
      <c r="C18" s="380"/>
      <c r="D18" s="380"/>
      <c r="E18" s="380"/>
      <c r="G18" s="377"/>
      <c r="H18" s="377"/>
      <c r="I18" s="377"/>
      <c r="J18" s="377"/>
    </row>
    <row r="19" spans="1:10" x14ac:dyDescent="0.2">
      <c r="A19" s="34" t="s">
        <v>12</v>
      </c>
      <c r="B19" s="379">
        <v>-13.144335585723212</v>
      </c>
      <c r="C19" s="379">
        <v>7.9722310890027188</v>
      </c>
      <c r="D19" s="379">
        <v>-17.048584685813836</v>
      </c>
      <c r="E19" s="379">
        <v>4.8965602227794705</v>
      </c>
      <c r="G19" s="377"/>
      <c r="H19" s="377"/>
      <c r="I19" s="377"/>
      <c r="J19" s="377"/>
    </row>
    <row r="20" spans="1:10" x14ac:dyDescent="0.2">
      <c r="A20" s="57" t="s">
        <v>13</v>
      </c>
      <c r="B20" s="382">
        <v>18.188143712109039</v>
      </c>
      <c r="C20" s="382">
        <v>1.4617974818213355</v>
      </c>
      <c r="D20" s="382">
        <v>3.8893497135655082</v>
      </c>
      <c r="E20" s="382">
        <v>-2.7764660506011296</v>
      </c>
      <c r="G20" s="377"/>
      <c r="H20" s="377"/>
      <c r="I20" s="377"/>
      <c r="J20" s="377"/>
    </row>
    <row r="21" spans="1:10" x14ac:dyDescent="0.2">
      <c r="A21" s="6" t="s">
        <v>226</v>
      </c>
      <c r="B21" s="383"/>
      <c r="C21" s="383"/>
      <c r="D21" s="383"/>
      <c r="E21" s="383"/>
    </row>
    <row r="22" spans="1:10" x14ac:dyDescent="0.2">
      <c r="A22" s="17" t="s">
        <v>14</v>
      </c>
      <c r="B22" s="383"/>
      <c r="C22" s="383"/>
      <c r="D22" s="383"/>
      <c r="E22" s="383"/>
    </row>
    <row r="23" spans="1:10" x14ac:dyDescent="0.2">
      <c r="B23" s="383"/>
      <c r="C23" s="383"/>
      <c r="D23" s="383"/>
      <c r="E23" s="383"/>
    </row>
    <row r="24" spans="1:10" x14ac:dyDescent="0.2">
      <c r="B24" s="383"/>
      <c r="C24" s="383"/>
      <c r="D24" s="383"/>
      <c r="E24" s="383"/>
    </row>
    <row r="25" spans="1:10" x14ac:dyDescent="0.2">
      <c r="B25" s="383"/>
      <c r="C25" s="383"/>
      <c r="D25" s="383"/>
      <c r="E25" s="383"/>
    </row>
    <row r="26" spans="1:10" x14ac:dyDescent="0.2">
      <c r="B26" s="383"/>
      <c r="C26" s="383"/>
      <c r="D26" s="383"/>
      <c r="E26" s="383"/>
    </row>
    <row r="27" spans="1:10" x14ac:dyDescent="0.2">
      <c r="B27" s="383"/>
      <c r="C27" s="383"/>
      <c r="D27" s="383"/>
      <c r="E27" s="383"/>
    </row>
    <row r="28" spans="1:10" x14ac:dyDescent="0.2">
      <c r="B28" s="383"/>
      <c r="C28" s="383"/>
      <c r="D28" s="383"/>
      <c r="E28" s="383"/>
    </row>
    <row r="29" spans="1:10" x14ac:dyDescent="0.2">
      <c r="B29" s="383"/>
      <c r="C29" s="383"/>
      <c r="D29" s="383"/>
      <c r="E29" s="383"/>
    </row>
    <row r="30" spans="1:10" x14ac:dyDescent="0.2">
      <c r="B30" s="383"/>
      <c r="C30" s="383"/>
      <c r="D30" s="383"/>
      <c r="E30" s="383"/>
    </row>
    <row r="31" spans="1:10" x14ac:dyDescent="0.2">
      <c r="B31" s="383"/>
      <c r="C31" s="383"/>
      <c r="D31" s="383"/>
      <c r="E31" s="383"/>
    </row>
    <row r="32" spans="1:10" x14ac:dyDescent="0.2">
      <c r="B32" s="383"/>
      <c r="C32" s="383"/>
      <c r="D32" s="383"/>
      <c r="E32" s="383"/>
    </row>
    <row r="33" spans="2:5" x14ac:dyDescent="0.2">
      <c r="B33" s="383"/>
      <c r="C33" s="383"/>
      <c r="D33" s="383"/>
      <c r="E33" s="383"/>
    </row>
    <row r="34" spans="2:5" x14ac:dyDescent="0.2">
      <c r="B34" s="383"/>
      <c r="C34" s="383"/>
      <c r="D34" s="383"/>
      <c r="E34" s="383"/>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baseColWidth="10" defaultRowHeight="12.75" x14ac:dyDescent="0.2"/>
  <cols>
    <col min="1" max="1" width="49.140625" style="1" customWidth="1"/>
    <col min="2" max="2" width="13.28515625" style="1" bestFit="1" customWidth="1"/>
    <col min="3" max="256" width="11.42578125" style="1"/>
    <col min="257" max="257" width="40.7109375" style="1" customWidth="1"/>
    <col min="258" max="512" width="11.42578125" style="1"/>
    <col min="513" max="513" width="40.7109375" style="1" customWidth="1"/>
    <col min="514" max="768" width="11.42578125" style="1"/>
    <col min="769" max="769" width="40.7109375" style="1" customWidth="1"/>
    <col min="770" max="1024" width="11.42578125" style="1"/>
    <col min="1025" max="1025" width="40.7109375" style="1" customWidth="1"/>
    <col min="1026" max="1280" width="11.42578125" style="1"/>
    <col min="1281" max="1281" width="40.7109375" style="1" customWidth="1"/>
    <col min="1282" max="1536" width="11.42578125" style="1"/>
    <col min="1537" max="1537" width="40.7109375" style="1" customWidth="1"/>
    <col min="1538" max="1792" width="11.42578125" style="1"/>
    <col min="1793" max="1793" width="40.7109375" style="1" customWidth="1"/>
    <col min="1794" max="2048" width="11.42578125" style="1"/>
    <col min="2049" max="2049" width="40.7109375" style="1" customWidth="1"/>
    <col min="2050" max="2304" width="11.42578125" style="1"/>
    <col min="2305" max="2305" width="40.7109375" style="1" customWidth="1"/>
    <col min="2306" max="2560" width="11.42578125" style="1"/>
    <col min="2561" max="2561" width="40.7109375" style="1" customWidth="1"/>
    <col min="2562" max="2816" width="11.42578125" style="1"/>
    <col min="2817" max="2817" width="40.7109375" style="1" customWidth="1"/>
    <col min="2818" max="3072" width="11.42578125" style="1"/>
    <col min="3073" max="3073" width="40.7109375" style="1" customWidth="1"/>
    <col min="3074" max="3328" width="11.42578125" style="1"/>
    <col min="3329" max="3329" width="40.7109375" style="1" customWidth="1"/>
    <col min="3330" max="3584" width="11.42578125" style="1"/>
    <col min="3585" max="3585" width="40.7109375" style="1" customWidth="1"/>
    <col min="3586" max="3840" width="11.42578125" style="1"/>
    <col min="3841" max="3841" width="40.7109375" style="1" customWidth="1"/>
    <col min="3842" max="4096" width="11.42578125" style="1"/>
    <col min="4097" max="4097" width="40.7109375" style="1" customWidth="1"/>
    <col min="4098" max="4352" width="11.42578125" style="1"/>
    <col min="4353" max="4353" width="40.7109375" style="1" customWidth="1"/>
    <col min="4354" max="4608" width="11.42578125" style="1"/>
    <col min="4609" max="4609" width="40.7109375" style="1" customWidth="1"/>
    <col min="4610" max="4864" width="11.42578125" style="1"/>
    <col min="4865" max="4865" width="40.7109375" style="1" customWidth="1"/>
    <col min="4866" max="5120" width="11.42578125" style="1"/>
    <col min="5121" max="5121" width="40.7109375" style="1" customWidth="1"/>
    <col min="5122" max="5376" width="11.42578125" style="1"/>
    <col min="5377" max="5377" width="40.7109375" style="1" customWidth="1"/>
    <col min="5378" max="5632" width="11.42578125" style="1"/>
    <col min="5633" max="5633" width="40.7109375" style="1" customWidth="1"/>
    <col min="5634" max="5888" width="11.42578125" style="1"/>
    <col min="5889" max="5889" width="40.7109375" style="1" customWidth="1"/>
    <col min="5890" max="6144" width="11.42578125" style="1"/>
    <col min="6145" max="6145" width="40.7109375" style="1" customWidth="1"/>
    <col min="6146" max="6400" width="11.42578125" style="1"/>
    <col min="6401" max="6401" width="40.7109375" style="1" customWidth="1"/>
    <col min="6402" max="6656" width="11.42578125" style="1"/>
    <col min="6657" max="6657" width="40.7109375" style="1" customWidth="1"/>
    <col min="6658" max="6912" width="11.42578125" style="1"/>
    <col min="6913" max="6913" width="40.7109375" style="1" customWidth="1"/>
    <col min="6914" max="7168" width="11.42578125" style="1"/>
    <col min="7169" max="7169" width="40.7109375" style="1" customWidth="1"/>
    <col min="7170" max="7424" width="11.42578125" style="1"/>
    <col min="7425" max="7425" width="40.7109375" style="1" customWidth="1"/>
    <col min="7426" max="7680" width="11.42578125" style="1"/>
    <col min="7681" max="7681" width="40.7109375" style="1" customWidth="1"/>
    <col min="7682" max="7936" width="11.42578125" style="1"/>
    <col min="7937" max="7937" width="40.7109375" style="1" customWidth="1"/>
    <col min="7938" max="8192" width="11.42578125" style="1"/>
    <col min="8193" max="8193" width="40.7109375" style="1" customWidth="1"/>
    <col min="8194" max="8448" width="11.42578125" style="1"/>
    <col min="8449" max="8449" width="40.7109375" style="1" customWidth="1"/>
    <col min="8450" max="8704" width="11.42578125" style="1"/>
    <col min="8705" max="8705" width="40.7109375" style="1" customWidth="1"/>
    <col min="8706" max="8960" width="11.42578125" style="1"/>
    <col min="8961" max="8961" width="40.7109375" style="1" customWidth="1"/>
    <col min="8962" max="9216" width="11.42578125" style="1"/>
    <col min="9217" max="9217" width="40.7109375" style="1" customWidth="1"/>
    <col min="9218" max="9472" width="11.42578125" style="1"/>
    <col min="9473" max="9473" width="40.7109375" style="1" customWidth="1"/>
    <col min="9474" max="9728" width="11.42578125" style="1"/>
    <col min="9729" max="9729" width="40.7109375" style="1" customWidth="1"/>
    <col min="9730" max="9984" width="11.42578125" style="1"/>
    <col min="9985" max="9985" width="40.7109375" style="1" customWidth="1"/>
    <col min="9986" max="10240" width="11.42578125" style="1"/>
    <col min="10241" max="10241" width="40.7109375" style="1" customWidth="1"/>
    <col min="10242" max="10496" width="11.42578125" style="1"/>
    <col min="10497" max="10497" width="40.7109375" style="1" customWidth="1"/>
    <col min="10498" max="10752" width="11.42578125" style="1"/>
    <col min="10753" max="10753" width="40.7109375" style="1" customWidth="1"/>
    <col min="10754" max="11008" width="11.42578125" style="1"/>
    <col min="11009" max="11009" width="40.7109375" style="1" customWidth="1"/>
    <col min="11010" max="11264" width="11.42578125" style="1"/>
    <col min="11265" max="11265" width="40.7109375" style="1" customWidth="1"/>
    <col min="11266" max="11520" width="11.42578125" style="1"/>
    <col min="11521" max="11521" width="40.7109375" style="1" customWidth="1"/>
    <col min="11522" max="11776" width="11.42578125" style="1"/>
    <col min="11777" max="11777" width="40.7109375" style="1" customWidth="1"/>
    <col min="11778" max="12032" width="11.42578125" style="1"/>
    <col min="12033" max="12033" width="40.7109375" style="1" customWidth="1"/>
    <col min="12034" max="12288" width="11.42578125" style="1"/>
    <col min="12289" max="12289" width="40.7109375" style="1" customWidth="1"/>
    <col min="12290" max="12544" width="11.42578125" style="1"/>
    <col min="12545" max="12545" width="40.7109375" style="1" customWidth="1"/>
    <col min="12546" max="12800" width="11.42578125" style="1"/>
    <col min="12801" max="12801" width="40.7109375" style="1" customWidth="1"/>
    <col min="12802" max="13056" width="11.42578125" style="1"/>
    <col min="13057" max="13057" width="40.7109375" style="1" customWidth="1"/>
    <col min="13058" max="13312" width="11.42578125" style="1"/>
    <col min="13313" max="13313" width="40.7109375" style="1" customWidth="1"/>
    <col min="13314" max="13568" width="11.42578125" style="1"/>
    <col min="13569" max="13569" width="40.7109375" style="1" customWidth="1"/>
    <col min="13570" max="13824" width="11.42578125" style="1"/>
    <col min="13825" max="13825" width="40.7109375" style="1" customWidth="1"/>
    <col min="13826" max="14080" width="11.42578125" style="1"/>
    <col min="14081" max="14081" width="40.7109375" style="1" customWidth="1"/>
    <col min="14082" max="14336" width="11.42578125" style="1"/>
    <col min="14337" max="14337" width="40.7109375" style="1" customWidth="1"/>
    <col min="14338" max="14592" width="11.42578125" style="1"/>
    <col min="14593" max="14593" width="40.7109375" style="1" customWidth="1"/>
    <col min="14594" max="14848" width="11.42578125" style="1"/>
    <col min="14849" max="14849" width="40.7109375" style="1" customWidth="1"/>
    <col min="14850" max="15104" width="11.42578125" style="1"/>
    <col min="15105" max="15105" width="40.7109375" style="1" customWidth="1"/>
    <col min="15106" max="15360" width="11.42578125" style="1"/>
    <col min="15361" max="15361" width="40.7109375" style="1" customWidth="1"/>
    <col min="15362" max="15616" width="11.42578125" style="1"/>
    <col min="15617" max="15617" width="40.7109375" style="1" customWidth="1"/>
    <col min="15618" max="15872" width="11.42578125" style="1"/>
    <col min="15873" max="15873" width="40.7109375" style="1" customWidth="1"/>
    <col min="15874" max="16128" width="11.42578125" style="1"/>
    <col min="16129" max="16129" width="40.7109375" style="1" customWidth="1"/>
    <col min="16130" max="16384" width="11.42578125" style="1"/>
  </cols>
  <sheetData>
    <row r="1" spans="1:8" x14ac:dyDescent="0.2">
      <c r="A1" s="369" t="s">
        <v>509</v>
      </c>
      <c r="B1" s="44"/>
      <c r="C1" s="44"/>
      <c r="D1" s="44"/>
      <c r="E1" s="44"/>
      <c r="F1" s="44"/>
    </row>
    <row r="2" spans="1:8" x14ac:dyDescent="0.2">
      <c r="A2" s="369" t="s">
        <v>223</v>
      </c>
      <c r="B2" s="44"/>
      <c r="C2" s="44"/>
      <c r="D2" s="44"/>
      <c r="E2" s="44"/>
      <c r="F2" s="44"/>
    </row>
    <row r="3" spans="1:8" x14ac:dyDescent="0.2">
      <c r="A3" s="370" t="s">
        <v>222</v>
      </c>
      <c r="B3" s="44"/>
      <c r="C3" s="44"/>
      <c r="D3" s="44"/>
      <c r="E3" s="44"/>
      <c r="F3" s="44"/>
    </row>
    <row r="5" spans="1:8" x14ac:dyDescent="0.2">
      <c r="A5" s="385"/>
      <c r="B5" s="45">
        <v>2017</v>
      </c>
      <c r="C5" s="46" t="s">
        <v>116</v>
      </c>
      <c r="D5" s="46" t="s">
        <v>2</v>
      </c>
      <c r="E5" s="46" t="s">
        <v>117</v>
      </c>
      <c r="F5" s="46" t="s">
        <v>118</v>
      </c>
    </row>
    <row r="6" spans="1:8" x14ac:dyDescent="0.2">
      <c r="A6" s="29"/>
      <c r="B6" s="47" t="s">
        <v>3</v>
      </c>
      <c r="C6" s="48">
        <v>2018</v>
      </c>
      <c r="D6" s="48">
        <v>2018</v>
      </c>
      <c r="E6" s="49" t="s">
        <v>221</v>
      </c>
      <c r="F6" s="49" t="s">
        <v>1</v>
      </c>
    </row>
    <row r="7" spans="1:8" x14ac:dyDescent="0.2">
      <c r="A7" s="50" t="s">
        <v>4</v>
      </c>
      <c r="B7" s="51">
        <v>43680554.745933101</v>
      </c>
      <c r="C7" s="51">
        <v>45448543.066411994</v>
      </c>
      <c r="D7" s="51">
        <v>45182607.888153002</v>
      </c>
      <c r="E7" s="52">
        <v>3.4387226786760152</v>
      </c>
      <c r="F7" s="51">
        <v>-265935.17825899622</v>
      </c>
      <c r="H7" s="5"/>
    </row>
    <row r="8" spans="1:8" x14ac:dyDescent="0.2">
      <c r="A8" s="53" t="s">
        <v>5</v>
      </c>
      <c r="B8" s="54">
        <v>36733101.793829098</v>
      </c>
      <c r="C8" s="54">
        <v>38359825.721411996</v>
      </c>
      <c r="D8" s="54">
        <v>38178013.884043001</v>
      </c>
      <c r="E8" s="52">
        <v>3.9335422810840299</v>
      </c>
      <c r="F8" s="54">
        <v>-181811.83736899612</v>
      </c>
    </row>
    <row r="9" spans="1:8" x14ac:dyDescent="0.2">
      <c r="A9" s="34" t="s">
        <v>6</v>
      </c>
      <c r="B9" s="55">
        <v>8785630.5592675414</v>
      </c>
      <c r="C9" s="55">
        <v>8504856.773</v>
      </c>
      <c r="D9" s="55">
        <v>9242741.5874500014</v>
      </c>
      <c r="E9" s="56">
        <v>5.2029393348469029</v>
      </c>
      <c r="F9" s="55">
        <v>737884.81445000134</v>
      </c>
    </row>
    <row r="10" spans="1:8" x14ac:dyDescent="0.2">
      <c r="A10" s="34" t="s">
        <v>7</v>
      </c>
      <c r="B10" s="55">
        <v>3595109.6311082593</v>
      </c>
      <c r="C10" s="55">
        <v>3519828.3089999999</v>
      </c>
      <c r="D10" s="55">
        <v>3677172.9081600001</v>
      </c>
      <c r="E10" s="56">
        <v>2.2826362885196119</v>
      </c>
      <c r="F10" s="55">
        <v>157344.59916000022</v>
      </c>
    </row>
    <row r="11" spans="1:8" x14ac:dyDescent="0.2">
      <c r="A11" s="34" t="s">
        <v>8</v>
      </c>
      <c r="B11" s="55">
        <v>1494300.7718515624</v>
      </c>
      <c r="C11" s="55">
        <v>1702555.2619999999</v>
      </c>
      <c r="D11" s="55">
        <v>1613290.232721</v>
      </c>
      <c r="E11" s="56">
        <v>7.9628855924366349</v>
      </c>
      <c r="F11" s="55">
        <v>-89265.029278999893</v>
      </c>
    </row>
    <row r="12" spans="1:8" x14ac:dyDescent="0.2">
      <c r="A12" s="34" t="s">
        <v>9</v>
      </c>
      <c r="B12" s="55">
        <v>15363099.533525899</v>
      </c>
      <c r="C12" s="55">
        <v>17463098.103999998</v>
      </c>
      <c r="D12" s="55">
        <v>15970580.14804</v>
      </c>
      <c r="E12" s="56">
        <v>3.9541539986018819</v>
      </c>
      <c r="F12" s="55">
        <v>-1492517.9559599981</v>
      </c>
    </row>
    <row r="13" spans="1:8" ht="15" x14ac:dyDescent="0.2">
      <c r="A13" s="34" t="s">
        <v>710</v>
      </c>
      <c r="B13" s="55">
        <v>7409738.4453513408</v>
      </c>
      <c r="C13" s="55">
        <v>7154665.8694119994</v>
      </c>
      <c r="D13" s="55">
        <v>7569908.7982019996</v>
      </c>
      <c r="E13" s="56">
        <v>2.1616195231714812</v>
      </c>
      <c r="F13" s="55">
        <v>415242.92879000027</v>
      </c>
    </row>
    <row r="14" spans="1:8" x14ac:dyDescent="0.2">
      <c r="A14" s="34" t="s">
        <v>10</v>
      </c>
      <c r="B14" s="55">
        <v>85222.852724490614</v>
      </c>
      <c r="C14" s="55">
        <v>14821.404</v>
      </c>
      <c r="D14" s="55">
        <v>104320.20947</v>
      </c>
      <c r="E14" s="56">
        <v>22.408727395276856</v>
      </c>
      <c r="F14" s="55">
        <v>89498.805470000007</v>
      </c>
    </row>
    <row r="15" spans="1:8" x14ac:dyDescent="0.2">
      <c r="A15" s="53" t="s">
        <v>11</v>
      </c>
      <c r="B15" s="54">
        <v>6947452.9521040041</v>
      </c>
      <c r="C15" s="54">
        <v>7088717.3450000007</v>
      </c>
      <c r="D15" s="54">
        <v>7004594.0041100001</v>
      </c>
      <c r="E15" s="52">
        <v>0.82247483214248973</v>
      </c>
      <c r="F15" s="54">
        <v>-84123.340890000109</v>
      </c>
    </row>
    <row r="16" spans="1:8" x14ac:dyDescent="0.2">
      <c r="A16" s="34" t="s">
        <v>12</v>
      </c>
      <c r="B16" s="55">
        <v>3959549.3657977632</v>
      </c>
      <c r="C16" s="55">
        <v>3946769.0290000001</v>
      </c>
      <c r="D16" s="55">
        <v>3882591.2361099999</v>
      </c>
      <c r="E16" s="56">
        <v>-1.9436082891785844</v>
      </c>
      <c r="F16" s="55">
        <v>-64177.792890000157</v>
      </c>
    </row>
    <row r="17" spans="1:6" x14ac:dyDescent="0.2">
      <c r="A17" s="57" t="s">
        <v>13</v>
      </c>
      <c r="B17" s="58">
        <v>2987903.5863062409</v>
      </c>
      <c r="C17" s="58">
        <v>3141948.3160000001</v>
      </c>
      <c r="D17" s="58">
        <v>3122002.7680000002</v>
      </c>
      <c r="E17" s="59">
        <v>4.4880692371850586</v>
      </c>
      <c r="F17" s="58">
        <v>-19945.547999999952</v>
      </c>
    </row>
    <row r="18" spans="1:6" x14ac:dyDescent="0.2">
      <c r="A18" s="1" t="s">
        <v>224</v>
      </c>
      <c r="B18" s="5"/>
      <c r="D18" s="5"/>
    </row>
    <row r="19" spans="1:6" x14ac:dyDescent="0.2">
      <c r="A19" s="1" t="s">
        <v>225</v>
      </c>
    </row>
    <row r="20" spans="1:6" x14ac:dyDescent="0.2">
      <c r="A20" s="6" t="s">
        <v>14</v>
      </c>
      <c r="B20" s="6"/>
      <c r="C20" s="60"/>
      <c r="D20" s="60"/>
    </row>
    <row r="21" spans="1:6" x14ac:dyDescent="0.2">
      <c r="A21" s="6"/>
      <c r="B21" s="6"/>
      <c r="C21" s="60"/>
      <c r="D21" s="6"/>
    </row>
    <row r="22" spans="1:6" x14ac:dyDescent="0.2">
      <c r="A22" s="6"/>
      <c r="B22" s="6"/>
      <c r="C22" s="6"/>
      <c r="D22" s="6"/>
    </row>
    <row r="23" spans="1:6" x14ac:dyDescent="0.2">
      <c r="A23" s="6"/>
      <c r="B23" s="6"/>
      <c r="C23" s="6"/>
      <c r="D23" s="6"/>
    </row>
    <row r="24" spans="1:6" x14ac:dyDescent="0.2">
      <c r="A24" s="6"/>
      <c r="B24" s="6"/>
      <c r="C24" s="6"/>
      <c r="D24" s="6"/>
    </row>
    <row r="25" spans="1:6" x14ac:dyDescent="0.2">
      <c r="A25" s="6"/>
      <c r="B25" s="6"/>
      <c r="C25" s="6"/>
      <c r="D25" s="6"/>
    </row>
    <row r="26" spans="1:6" x14ac:dyDescent="0.2">
      <c r="A26" s="6"/>
      <c r="B26" s="6"/>
      <c r="C26" s="6"/>
      <c r="D26" s="6"/>
    </row>
    <row r="27" spans="1:6" x14ac:dyDescent="0.2">
      <c r="A27" s="6"/>
      <c r="B27" s="6"/>
      <c r="C27" s="6"/>
      <c r="D27" s="6"/>
    </row>
    <row r="28" spans="1:6" x14ac:dyDescent="0.2">
      <c r="A28" s="6"/>
      <c r="B28" s="6"/>
      <c r="C28" s="6"/>
      <c r="D28" s="6"/>
    </row>
    <row r="29" spans="1:6" x14ac:dyDescent="0.2">
      <c r="A29" s="6"/>
      <c r="B29" s="6"/>
      <c r="C29" s="6"/>
      <c r="D29" s="6"/>
    </row>
    <row r="30" spans="1:6" x14ac:dyDescent="0.2">
      <c r="A30" s="6"/>
      <c r="B30" s="6"/>
      <c r="C30" s="6"/>
      <c r="D30" s="6"/>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heetViews>
  <sheetFormatPr baseColWidth="10" defaultRowHeight="12.75" x14ac:dyDescent="0.2"/>
  <cols>
    <col min="1" max="1" width="4.28515625" style="1" customWidth="1"/>
    <col min="2" max="2" width="28" style="1" customWidth="1"/>
    <col min="3" max="11" width="11.42578125" style="1"/>
    <col min="12" max="12" width="12.7109375" style="1" bestFit="1" customWidth="1"/>
    <col min="13" max="267" width="11.42578125" style="1"/>
    <col min="268" max="268" width="12.7109375" style="1" bestFit="1" customWidth="1"/>
    <col min="269" max="523" width="11.42578125" style="1"/>
    <col min="524" max="524" width="12.7109375" style="1" bestFit="1" customWidth="1"/>
    <col min="525" max="779" width="11.42578125" style="1"/>
    <col min="780" max="780" width="12.7109375" style="1" bestFit="1" customWidth="1"/>
    <col min="781" max="1035" width="11.42578125" style="1"/>
    <col min="1036" max="1036" width="12.7109375" style="1" bestFit="1" customWidth="1"/>
    <col min="1037" max="1291" width="11.42578125" style="1"/>
    <col min="1292" max="1292" width="12.7109375" style="1" bestFit="1" customWidth="1"/>
    <col min="1293" max="1547" width="11.42578125" style="1"/>
    <col min="1548" max="1548" width="12.7109375" style="1" bestFit="1" customWidth="1"/>
    <col min="1549" max="1803" width="11.42578125" style="1"/>
    <col min="1804" max="1804" width="12.7109375" style="1" bestFit="1" customWidth="1"/>
    <col min="1805" max="2059" width="11.42578125" style="1"/>
    <col min="2060" max="2060" width="12.7109375" style="1" bestFit="1" customWidth="1"/>
    <col min="2061" max="2315" width="11.42578125" style="1"/>
    <col min="2316" max="2316" width="12.7109375" style="1" bestFit="1" customWidth="1"/>
    <col min="2317" max="2571" width="11.42578125" style="1"/>
    <col min="2572" max="2572" width="12.7109375" style="1" bestFit="1" customWidth="1"/>
    <col min="2573" max="2827" width="11.42578125" style="1"/>
    <col min="2828" max="2828" width="12.7109375" style="1" bestFit="1" customWidth="1"/>
    <col min="2829" max="3083" width="11.42578125" style="1"/>
    <col min="3084" max="3084" width="12.7109375" style="1" bestFit="1" customWidth="1"/>
    <col min="3085" max="3339" width="11.42578125" style="1"/>
    <col min="3340" max="3340" width="12.7109375" style="1" bestFit="1" customWidth="1"/>
    <col min="3341" max="3595" width="11.42578125" style="1"/>
    <col min="3596" max="3596" width="12.7109375" style="1" bestFit="1" customWidth="1"/>
    <col min="3597" max="3851" width="11.42578125" style="1"/>
    <col min="3852" max="3852" width="12.7109375" style="1" bestFit="1" customWidth="1"/>
    <col min="3853" max="4107" width="11.42578125" style="1"/>
    <col min="4108" max="4108" width="12.7109375" style="1" bestFit="1" customWidth="1"/>
    <col min="4109" max="4363" width="11.42578125" style="1"/>
    <col min="4364" max="4364" width="12.7109375" style="1" bestFit="1" customWidth="1"/>
    <col min="4365" max="4619" width="11.42578125" style="1"/>
    <col min="4620" max="4620" width="12.7109375" style="1" bestFit="1" customWidth="1"/>
    <col min="4621" max="4875" width="11.42578125" style="1"/>
    <col min="4876" max="4876" width="12.7109375" style="1" bestFit="1" customWidth="1"/>
    <col min="4877" max="5131" width="11.42578125" style="1"/>
    <col min="5132" max="5132" width="12.7109375" style="1" bestFit="1" customWidth="1"/>
    <col min="5133" max="5387" width="11.42578125" style="1"/>
    <col min="5388" max="5388" width="12.7109375" style="1" bestFit="1" customWidth="1"/>
    <col min="5389" max="5643" width="11.42578125" style="1"/>
    <col min="5644" max="5644" width="12.7109375" style="1" bestFit="1" customWidth="1"/>
    <col min="5645" max="5899" width="11.42578125" style="1"/>
    <col min="5900" max="5900" width="12.7109375" style="1" bestFit="1" customWidth="1"/>
    <col min="5901" max="6155" width="11.42578125" style="1"/>
    <col min="6156" max="6156" width="12.7109375" style="1" bestFit="1" customWidth="1"/>
    <col min="6157" max="6411" width="11.42578125" style="1"/>
    <col min="6412" max="6412" width="12.7109375" style="1" bestFit="1" customWidth="1"/>
    <col min="6413" max="6667" width="11.42578125" style="1"/>
    <col min="6668" max="6668" width="12.7109375" style="1" bestFit="1" customWidth="1"/>
    <col min="6669" max="6923" width="11.42578125" style="1"/>
    <col min="6924" max="6924" width="12.7109375" style="1" bestFit="1" customWidth="1"/>
    <col min="6925" max="7179" width="11.42578125" style="1"/>
    <col min="7180" max="7180" width="12.7109375" style="1" bestFit="1" customWidth="1"/>
    <col min="7181" max="7435" width="11.42578125" style="1"/>
    <col min="7436" max="7436" width="12.7109375" style="1" bestFit="1" customWidth="1"/>
    <col min="7437" max="7691" width="11.42578125" style="1"/>
    <col min="7692" max="7692" width="12.7109375" style="1" bestFit="1" customWidth="1"/>
    <col min="7693" max="7947" width="11.42578125" style="1"/>
    <col min="7948" max="7948" width="12.7109375" style="1" bestFit="1" customWidth="1"/>
    <col min="7949" max="8203" width="11.42578125" style="1"/>
    <col min="8204" max="8204" width="12.7109375" style="1" bestFit="1" customWidth="1"/>
    <col min="8205" max="8459" width="11.42578125" style="1"/>
    <col min="8460" max="8460" width="12.7109375" style="1" bestFit="1" customWidth="1"/>
    <col min="8461" max="8715" width="11.42578125" style="1"/>
    <col min="8716" max="8716" width="12.7109375" style="1" bestFit="1" customWidth="1"/>
    <col min="8717" max="8971" width="11.42578125" style="1"/>
    <col min="8972" max="8972" width="12.7109375" style="1" bestFit="1" customWidth="1"/>
    <col min="8973" max="9227" width="11.42578125" style="1"/>
    <col min="9228" max="9228" width="12.7109375" style="1" bestFit="1" customWidth="1"/>
    <col min="9229" max="9483" width="11.42578125" style="1"/>
    <col min="9484" max="9484" width="12.7109375" style="1" bestFit="1" customWidth="1"/>
    <col min="9485" max="9739" width="11.42578125" style="1"/>
    <col min="9740" max="9740" width="12.7109375" style="1" bestFit="1" customWidth="1"/>
    <col min="9741" max="9995" width="11.42578125" style="1"/>
    <col min="9996" max="9996" width="12.7109375" style="1" bestFit="1" customWidth="1"/>
    <col min="9997" max="10251" width="11.42578125" style="1"/>
    <col min="10252" max="10252" width="12.7109375" style="1" bestFit="1" customWidth="1"/>
    <col min="10253" max="10507" width="11.42578125" style="1"/>
    <col min="10508" max="10508" width="12.7109375" style="1" bestFit="1" customWidth="1"/>
    <col min="10509" max="10763" width="11.42578125" style="1"/>
    <col min="10764" max="10764" width="12.7109375" style="1" bestFit="1" customWidth="1"/>
    <col min="10765" max="11019" width="11.42578125" style="1"/>
    <col min="11020" max="11020" width="12.7109375" style="1" bestFit="1" customWidth="1"/>
    <col min="11021" max="11275" width="11.42578125" style="1"/>
    <col min="11276" max="11276" width="12.7109375" style="1" bestFit="1" customWidth="1"/>
    <col min="11277" max="11531" width="11.42578125" style="1"/>
    <col min="11532" max="11532" width="12.7109375" style="1" bestFit="1" customWidth="1"/>
    <col min="11533" max="11787" width="11.42578125" style="1"/>
    <col min="11788" max="11788" width="12.7109375" style="1" bestFit="1" customWidth="1"/>
    <col min="11789" max="12043" width="11.42578125" style="1"/>
    <col min="12044" max="12044" width="12.7109375" style="1" bestFit="1" customWidth="1"/>
    <col min="12045" max="12299" width="11.42578125" style="1"/>
    <col min="12300" max="12300" width="12.7109375" style="1" bestFit="1" customWidth="1"/>
    <col min="12301" max="12555" width="11.42578125" style="1"/>
    <col min="12556" max="12556" width="12.7109375" style="1" bestFit="1" customWidth="1"/>
    <col min="12557" max="12811" width="11.42578125" style="1"/>
    <col min="12812" max="12812" width="12.7109375" style="1" bestFit="1" customWidth="1"/>
    <col min="12813" max="13067" width="11.42578125" style="1"/>
    <col min="13068" max="13068" width="12.7109375" style="1" bestFit="1" customWidth="1"/>
    <col min="13069" max="13323" width="11.42578125" style="1"/>
    <col min="13324" max="13324" width="12.7109375" style="1" bestFit="1" customWidth="1"/>
    <col min="13325" max="13579" width="11.42578125" style="1"/>
    <col min="13580" max="13580" width="12.7109375" style="1" bestFit="1" customWidth="1"/>
    <col min="13581" max="13835" width="11.42578125" style="1"/>
    <col min="13836" max="13836" width="12.7109375" style="1" bestFit="1" customWidth="1"/>
    <col min="13837" max="14091" width="11.42578125" style="1"/>
    <col min="14092" max="14092" width="12.7109375" style="1" bestFit="1" customWidth="1"/>
    <col min="14093" max="14347" width="11.42578125" style="1"/>
    <col min="14348" max="14348" width="12.7109375" style="1" bestFit="1" customWidth="1"/>
    <col min="14349" max="14603" width="11.42578125" style="1"/>
    <col min="14604" max="14604" width="12.7109375" style="1" bestFit="1" customWidth="1"/>
    <col min="14605" max="14859" width="11.42578125" style="1"/>
    <col min="14860" max="14860" width="12.7109375" style="1" bestFit="1" customWidth="1"/>
    <col min="14861" max="15115" width="11.42578125" style="1"/>
    <col min="15116" max="15116" width="12.7109375" style="1" bestFit="1" customWidth="1"/>
    <col min="15117" max="15371" width="11.42578125" style="1"/>
    <col min="15372" max="15372" width="12.7109375" style="1" bestFit="1" customWidth="1"/>
    <col min="15373" max="15627" width="11.42578125" style="1"/>
    <col min="15628" max="15628" width="12.7109375" style="1" bestFit="1" customWidth="1"/>
    <col min="15629" max="15883" width="11.42578125" style="1"/>
    <col min="15884" max="15884" width="12.7109375" style="1" bestFit="1" customWidth="1"/>
    <col min="15885" max="16139" width="11.42578125" style="1"/>
    <col min="16140" max="16140" width="12.7109375" style="1" bestFit="1" customWidth="1"/>
    <col min="16141" max="16384" width="11.42578125" style="1"/>
  </cols>
  <sheetData>
    <row r="1" spans="1:12" x14ac:dyDescent="0.2">
      <c r="A1" s="369" t="s">
        <v>510</v>
      </c>
      <c r="B1" s="61"/>
      <c r="C1" s="61"/>
      <c r="D1" s="61"/>
      <c r="E1" s="370"/>
      <c r="F1" s="44"/>
      <c r="G1" s="44"/>
      <c r="H1" s="44"/>
      <c r="I1" s="44"/>
      <c r="J1" s="44"/>
    </row>
    <row r="2" spans="1:12" ht="15" x14ac:dyDescent="0.2">
      <c r="A2" s="369" t="s">
        <v>711</v>
      </c>
      <c r="C2" s="61"/>
      <c r="D2" s="61"/>
      <c r="E2" s="370"/>
      <c r="F2" s="44"/>
      <c r="G2" s="44"/>
      <c r="H2" s="44"/>
      <c r="I2" s="44"/>
      <c r="J2" s="44"/>
    </row>
    <row r="3" spans="1:12" ht="13.5" thickBot="1" x14ac:dyDescent="0.25"/>
    <row r="4" spans="1:12" ht="13.5" thickBot="1" x14ac:dyDescent="0.25">
      <c r="A4" s="18"/>
      <c r="B4" s="386"/>
      <c r="C4" s="612" t="s">
        <v>215</v>
      </c>
      <c r="D4" s="613"/>
      <c r="E4" s="604">
        <v>2018</v>
      </c>
      <c r="F4" s="605"/>
      <c r="G4" s="605"/>
      <c r="H4" s="605"/>
      <c r="I4" s="605"/>
      <c r="J4" s="606"/>
    </row>
    <row r="5" spans="1:12" x14ac:dyDescent="0.2">
      <c r="A5" s="75"/>
      <c r="B5" s="6"/>
      <c r="C5" s="62"/>
      <c r="D5" s="63"/>
      <c r="E5" s="64" t="s">
        <v>149</v>
      </c>
      <c r="F5" s="65"/>
      <c r="G5" s="64" t="s">
        <v>150</v>
      </c>
      <c r="H5" s="65"/>
      <c r="I5" s="64" t="s">
        <v>151</v>
      </c>
      <c r="J5" s="65"/>
    </row>
    <row r="6" spans="1:12" ht="39" thickBot="1" x14ac:dyDescent="0.25">
      <c r="A6" s="387"/>
      <c r="B6" s="388"/>
      <c r="C6" s="66" t="s">
        <v>216</v>
      </c>
      <c r="D6" s="67" t="s">
        <v>152</v>
      </c>
      <c r="E6" s="66" t="s">
        <v>216</v>
      </c>
      <c r="F6" s="68" t="s">
        <v>152</v>
      </c>
      <c r="G6" s="66" t="s">
        <v>216</v>
      </c>
      <c r="H6" s="68" t="s">
        <v>152</v>
      </c>
      <c r="I6" s="66" t="s">
        <v>216</v>
      </c>
      <c r="J6" s="68" t="s">
        <v>152</v>
      </c>
    </row>
    <row r="7" spans="1:12" x14ac:dyDescent="0.2">
      <c r="A7" s="69" t="s">
        <v>119</v>
      </c>
      <c r="B7" s="70"/>
      <c r="C7" s="71">
        <v>38612842.465864234</v>
      </c>
      <c r="D7" s="72">
        <v>20.91765456572049</v>
      </c>
      <c r="E7" s="71">
        <v>41262994.336652003</v>
      </c>
      <c r="F7" s="72">
        <v>21.575567306648587</v>
      </c>
      <c r="G7" s="71">
        <v>768309.05661689199</v>
      </c>
      <c r="H7" s="72">
        <v>0.40173293358453904</v>
      </c>
      <c r="I7" s="71">
        <v>42031303.393268898</v>
      </c>
      <c r="J7" s="72">
        <v>21.977300240233127</v>
      </c>
      <c r="L7" s="5"/>
    </row>
    <row r="8" spans="1:12" x14ac:dyDescent="0.2">
      <c r="A8" s="607" t="s">
        <v>126</v>
      </c>
      <c r="B8" s="608"/>
      <c r="C8" s="73">
        <v>38596222.839664787</v>
      </c>
      <c r="D8" s="74">
        <v>20.908651250303894</v>
      </c>
      <c r="E8" s="73">
        <v>41251112.149452001</v>
      </c>
      <c r="F8" s="74">
        <v>21.56935435642999</v>
      </c>
      <c r="G8" s="73">
        <v>768309.05661689199</v>
      </c>
      <c r="H8" s="74">
        <v>0.40173293358453904</v>
      </c>
      <c r="I8" s="73">
        <v>42019421.206068896</v>
      </c>
      <c r="J8" s="74">
        <v>21.97108729001453</v>
      </c>
      <c r="L8" s="5"/>
    </row>
    <row r="9" spans="1:12" x14ac:dyDescent="0.2">
      <c r="A9" s="75"/>
      <c r="B9" s="76" t="s">
        <v>153</v>
      </c>
      <c r="C9" s="73">
        <v>31502088.580890507</v>
      </c>
      <c r="D9" s="74">
        <v>17.065560703445794</v>
      </c>
      <c r="E9" s="77">
        <v>34304058.995000005</v>
      </c>
      <c r="F9" s="74">
        <v>17.936883777735048</v>
      </c>
      <c r="G9" s="77">
        <v>0</v>
      </c>
      <c r="H9" s="74">
        <v>0</v>
      </c>
      <c r="I9" s="77">
        <v>34304058.995000005</v>
      </c>
      <c r="J9" s="74">
        <v>17.936883777735048</v>
      </c>
      <c r="L9" s="5"/>
    </row>
    <row r="10" spans="1:12" x14ac:dyDescent="0.2">
      <c r="A10" s="75"/>
      <c r="B10" s="76" t="s">
        <v>154</v>
      </c>
      <c r="C10" s="77">
        <v>920763.35581953416</v>
      </c>
      <c r="D10" s="74">
        <v>0.49880321115529447</v>
      </c>
      <c r="E10" s="77">
        <v>409337.20312467997</v>
      </c>
      <c r="F10" s="74">
        <v>0.21403396721713536</v>
      </c>
      <c r="G10" s="77">
        <v>708254.43463000003</v>
      </c>
      <c r="H10" s="74">
        <v>0.37033161238661028</v>
      </c>
      <c r="I10" s="77">
        <v>1117591.6377546801</v>
      </c>
      <c r="J10" s="74">
        <v>0.58436557960374569</v>
      </c>
      <c r="L10" s="5"/>
    </row>
    <row r="11" spans="1:12" x14ac:dyDescent="0.2">
      <c r="A11" s="75"/>
      <c r="B11" s="76" t="s">
        <v>155</v>
      </c>
      <c r="C11" s="77">
        <v>6173370.9029547442</v>
      </c>
      <c r="D11" s="74">
        <v>3.3442873357028078</v>
      </c>
      <c r="E11" s="77">
        <v>6537715.9513273193</v>
      </c>
      <c r="F11" s="74">
        <v>3.4184366114778082</v>
      </c>
      <c r="G11" s="77">
        <v>60054.621986892002</v>
      </c>
      <c r="H11" s="74">
        <v>3.1401321197928794E-2</v>
      </c>
      <c r="I11" s="77">
        <v>6597770.5733142113</v>
      </c>
      <c r="J11" s="74">
        <v>3.4498379326757371</v>
      </c>
      <c r="L11" s="5"/>
    </row>
    <row r="12" spans="1:12" x14ac:dyDescent="0.2">
      <c r="A12" s="607" t="s">
        <v>127</v>
      </c>
      <c r="B12" s="608"/>
      <c r="C12" s="77">
        <v>16619.626199447765</v>
      </c>
      <c r="D12" s="74">
        <v>9.0033154165944009E-3</v>
      </c>
      <c r="E12" s="77">
        <v>11882.1872</v>
      </c>
      <c r="F12" s="74">
        <v>6.2129502185952912E-3</v>
      </c>
      <c r="G12" s="77">
        <v>0</v>
      </c>
      <c r="H12" s="74">
        <v>0</v>
      </c>
      <c r="I12" s="77">
        <v>11882.1872</v>
      </c>
      <c r="J12" s="74">
        <v>6.2129502185952912E-3</v>
      </c>
      <c r="L12" s="5"/>
    </row>
    <row r="13" spans="1:12" x14ac:dyDescent="0.2">
      <c r="A13" s="78" t="s">
        <v>4</v>
      </c>
      <c r="B13" s="76"/>
      <c r="C13" s="79">
        <v>43680554.745933093</v>
      </c>
      <c r="D13" s="80">
        <v>23.662975763108481</v>
      </c>
      <c r="E13" s="79">
        <v>44600195.790091999</v>
      </c>
      <c r="F13" s="80">
        <v>23.320521005042309</v>
      </c>
      <c r="G13" s="79">
        <v>582412.09806099988</v>
      </c>
      <c r="H13" s="80">
        <v>0.30453125430986566</v>
      </c>
      <c r="I13" s="79">
        <v>45182607.888153002</v>
      </c>
      <c r="J13" s="80">
        <v>23.62505225935217</v>
      </c>
      <c r="L13" s="5"/>
    </row>
    <row r="14" spans="1:12" x14ac:dyDescent="0.2">
      <c r="A14" s="607" t="s">
        <v>126</v>
      </c>
      <c r="B14" s="608"/>
      <c r="C14" s="77">
        <v>36733101.793829091</v>
      </c>
      <c r="D14" s="74">
        <v>19.899346574395398</v>
      </c>
      <c r="E14" s="77">
        <v>38107518.109541997</v>
      </c>
      <c r="F14" s="74">
        <v>19.925633974930385</v>
      </c>
      <c r="G14" s="77">
        <v>70495.774500999993</v>
      </c>
      <c r="H14" s="74">
        <v>3.6860784148900823E-2</v>
      </c>
      <c r="I14" s="77">
        <v>38178013.884043001</v>
      </c>
      <c r="J14" s="74">
        <v>19.962494759079284</v>
      </c>
      <c r="L14" s="5"/>
    </row>
    <row r="15" spans="1:12" x14ac:dyDescent="0.2">
      <c r="A15" s="607" t="s">
        <v>127</v>
      </c>
      <c r="B15" s="608"/>
      <c r="C15" s="77">
        <v>6947452.9521040032</v>
      </c>
      <c r="D15" s="74">
        <v>3.7636291887130811</v>
      </c>
      <c r="E15" s="77">
        <v>6492677.6805499997</v>
      </c>
      <c r="F15" s="74">
        <v>3.3948870301119212</v>
      </c>
      <c r="G15" s="77">
        <v>511916.32355999993</v>
      </c>
      <c r="H15" s="74">
        <v>0.2676704701609649</v>
      </c>
      <c r="I15" s="77">
        <v>7004594.0041099992</v>
      </c>
      <c r="J15" s="74">
        <v>3.6625575002728858</v>
      </c>
      <c r="L15" s="5"/>
    </row>
    <row r="16" spans="1:12" ht="13.5" thickBot="1" x14ac:dyDescent="0.25">
      <c r="A16" s="609" t="s">
        <v>128</v>
      </c>
      <c r="B16" s="610"/>
      <c r="C16" s="81">
        <v>-5067712.2800688595</v>
      </c>
      <c r="D16" s="82">
        <v>-2.7453211973879883</v>
      </c>
      <c r="E16" s="81">
        <v>-3337201.4534399956</v>
      </c>
      <c r="F16" s="82">
        <v>-1.7449536983937217</v>
      </c>
      <c r="G16" s="81">
        <v>185896.95855589211</v>
      </c>
      <c r="H16" s="82">
        <v>9.7201679274673394E-2</v>
      </c>
      <c r="I16" s="81">
        <v>-3151304.4948841035</v>
      </c>
      <c r="J16" s="82">
        <v>-1.6477520191190429</v>
      </c>
    </row>
    <row r="17" spans="1:9" x14ac:dyDescent="0.2">
      <c r="A17" s="6" t="s">
        <v>129</v>
      </c>
      <c r="B17" s="6"/>
      <c r="C17" s="6"/>
      <c r="D17" s="6"/>
      <c r="E17" s="60"/>
      <c r="F17" s="6"/>
      <c r="G17" s="60"/>
      <c r="H17" s="6"/>
      <c r="I17" s="6"/>
    </row>
    <row r="18" spans="1:9" x14ac:dyDescent="0.2">
      <c r="A18" s="6" t="s">
        <v>14</v>
      </c>
      <c r="B18" s="6"/>
      <c r="C18" s="6"/>
      <c r="D18" s="6"/>
      <c r="E18" s="6"/>
      <c r="F18" s="6"/>
      <c r="G18" s="6"/>
      <c r="H18" s="6"/>
      <c r="I18" s="60"/>
    </row>
    <row r="19" spans="1:9" x14ac:dyDescent="0.2">
      <c r="A19" s="6"/>
      <c r="B19" s="6"/>
      <c r="C19" s="6"/>
      <c r="D19" s="6"/>
      <c r="E19" s="6"/>
      <c r="F19" s="6"/>
      <c r="G19" s="6"/>
      <c r="H19" s="6"/>
      <c r="I19" s="60"/>
    </row>
    <row r="20" spans="1:9" x14ac:dyDescent="0.2">
      <c r="A20" s="611"/>
      <c r="B20" s="611"/>
      <c r="C20" s="6"/>
      <c r="D20" s="6"/>
      <c r="E20" s="6"/>
      <c r="F20" s="6"/>
      <c r="G20" s="6"/>
      <c r="H20" s="6"/>
      <c r="I20" s="6"/>
    </row>
    <row r="21" spans="1:9" x14ac:dyDescent="0.2">
      <c r="A21" s="6"/>
      <c r="B21" s="6"/>
      <c r="C21" s="6"/>
      <c r="D21" s="6"/>
      <c r="E21" s="6"/>
      <c r="F21" s="6"/>
      <c r="G21" s="6"/>
      <c r="H21" s="6"/>
      <c r="I21" s="6"/>
    </row>
    <row r="22" spans="1:9" x14ac:dyDescent="0.2">
      <c r="A22" s="611"/>
      <c r="B22" s="611"/>
      <c r="C22" s="6"/>
      <c r="D22" s="6"/>
      <c r="E22" s="6"/>
      <c r="F22" s="6"/>
      <c r="G22" s="6"/>
      <c r="H22" s="6"/>
      <c r="I22" s="6"/>
    </row>
    <row r="23" spans="1:9" x14ac:dyDescent="0.2">
      <c r="A23" s="611"/>
      <c r="B23" s="611"/>
      <c r="C23" s="6"/>
      <c r="D23" s="6"/>
      <c r="E23" s="6"/>
      <c r="F23" s="6"/>
      <c r="G23" s="6"/>
      <c r="H23" s="6"/>
      <c r="I23" s="6"/>
    </row>
    <row r="24" spans="1:9" x14ac:dyDescent="0.2">
      <c r="A24" s="6"/>
      <c r="B24" s="6"/>
      <c r="C24" s="6"/>
      <c r="D24" s="6"/>
      <c r="E24" s="6"/>
      <c r="F24" s="6"/>
      <c r="G24" s="6"/>
      <c r="H24" s="6"/>
      <c r="I24" s="6"/>
    </row>
    <row r="25" spans="1:9" x14ac:dyDescent="0.2">
      <c r="A25" s="6"/>
      <c r="B25" s="6"/>
      <c r="C25" s="6"/>
      <c r="D25" s="6"/>
      <c r="E25" s="6"/>
      <c r="F25" s="6"/>
      <c r="G25" s="6"/>
      <c r="H25" s="6"/>
      <c r="I25" s="6"/>
    </row>
    <row r="26" spans="1:9" x14ac:dyDescent="0.2">
      <c r="A26" s="6"/>
      <c r="B26" s="6"/>
      <c r="C26" s="6"/>
      <c r="D26" s="6"/>
      <c r="E26" s="6"/>
      <c r="F26" s="6"/>
      <c r="G26" s="6"/>
      <c r="H26" s="6"/>
      <c r="I26" s="6"/>
    </row>
    <row r="27" spans="1:9" x14ac:dyDescent="0.2">
      <c r="A27" s="6"/>
      <c r="B27" s="6"/>
      <c r="C27" s="6"/>
      <c r="D27" s="6"/>
      <c r="E27" s="6"/>
      <c r="F27" s="6"/>
      <c r="G27" s="6"/>
      <c r="H27" s="6"/>
      <c r="I27" s="6"/>
    </row>
    <row r="28" spans="1:9" x14ac:dyDescent="0.2">
      <c r="A28" s="6"/>
      <c r="B28" s="6"/>
      <c r="C28" s="6"/>
      <c r="D28" s="6"/>
      <c r="E28" s="6"/>
      <c r="F28" s="6"/>
      <c r="G28" s="6"/>
      <c r="H28" s="6"/>
      <c r="I28" s="6"/>
    </row>
    <row r="29" spans="1:9" x14ac:dyDescent="0.2">
      <c r="A29" s="6"/>
      <c r="B29" s="6"/>
      <c r="C29" s="6"/>
      <c r="D29" s="6"/>
      <c r="E29" s="6"/>
      <c r="F29" s="6"/>
      <c r="G29" s="6"/>
      <c r="H29" s="6"/>
      <c r="I29" s="6"/>
    </row>
    <row r="30" spans="1:9" x14ac:dyDescent="0.2">
      <c r="A30" s="6"/>
      <c r="B30" s="6"/>
      <c r="C30" s="6"/>
      <c r="D30" s="6"/>
      <c r="E30" s="6"/>
      <c r="F30" s="6"/>
      <c r="G30" s="6"/>
      <c r="H30" s="6"/>
      <c r="I30" s="6"/>
    </row>
    <row r="31" spans="1:9" x14ac:dyDescent="0.2">
      <c r="A31" s="6"/>
      <c r="B31" s="6"/>
      <c r="C31" s="6"/>
      <c r="D31" s="6"/>
      <c r="E31" s="6"/>
      <c r="F31" s="6"/>
      <c r="G31" s="6"/>
      <c r="H31" s="6"/>
      <c r="I31" s="6"/>
    </row>
    <row r="32" spans="1:9" x14ac:dyDescent="0.2">
      <c r="A32" s="6"/>
      <c r="B32" s="6"/>
      <c r="C32" s="6"/>
      <c r="D32" s="6"/>
      <c r="E32" s="6"/>
      <c r="F32" s="6"/>
      <c r="G32" s="6"/>
      <c r="H32" s="6"/>
      <c r="I32" s="6"/>
    </row>
  </sheetData>
  <mergeCells count="10">
    <mergeCell ref="A16:B16"/>
    <mergeCell ref="A20:B20"/>
    <mergeCell ref="A22:B22"/>
    <mergeCell ref="A23:B23"/>
    <mergeCell ref="C4:D4"/>
    <mergeCell ref="E4:J4"/>
    <mergeCell ref="A8:B8"/>
    <mergeCell ref="A12:B12"/>
    <mergeCell ref="A14:B14"/>
    <mergeCell ref="A15:B1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heetViews>
  <sheetFormatPr baseColWidth="10" defaultColWidth="11.5703125" defaultRowHeight="12.75" x14ac:dyDescent="0.2"/>
  <cols>
    <col min="1" max="1" width="43.5703125" style="1" customWidth="1"/>
    <col min="2" max="16384" width="11.5703125" style="1"/>
  </cols>
  <sheetData>
    <row r="1" spans="1:5" x14ac:dyDescent="0.2">
      <c r="A1" s="367" t="s">
        <v>511</v>
      </c>
    </row>
    <row r="2" spans="1:5" x14ac:dyDescent="0.2">
      <c r="A2" s="367" t="s">
        <v>220</v>
      </c>
    </row>
    <row r="3" spans="1:5" x14ac:dyDescent="0.2">
      <c r="A3" s="367" t="s">
        <v>156</v>
      </c>
    </row>
    <row r="4" spans="1:5" x14ac:dyDescent="0.2">
      <c r="A4" s="371" t="s">
        <v>631</v>
      </c>
    </row>
    <row r="5" spans="1:5" ht="13.5" thickBot="1" x14ac:dyDescent="0.25">
      <c r="A5" s="367"/>
    </row>
    <row r="6" spans="1:5" ht="13.5" thickBot="1" x14ac:dyDescent="0.25">
      <c r="A6" s="389"/>
      <c r="B6" s="614" t="s">
        <v>216</v>
      </c>
      <c r="C6" s="615"/>
      <c r="D6" s="616" t="s">
        <v>131</v>
      </c>
      <c r="E6" s="615"/>
    </row>
    <row r="7" spans="1:5" ht="13.5" thickBot="1" x14ac:dyDescent="0.25">
      <c r="A7" s="199"/>
      <c r="B7" s="21">
        <v>2017</v>
      </c>
      <c r="C7" s="21">
        <v>2018</v>
      </c>
      <c r="D7" s="21">
        <v>2017</v>
      </c>
      <c r="E7" s="21">
        <v>2018</v>
      </c>
    </row>
    <row r="8" spans="1:5" x14ac:dyDescent="0.2">
      <c r="A8" s="199" t="s">
        <v>157</v>
      </c>
      <c r="B8" s="83"/>
      <c r="C8" s="83"/>
      <c r="D8" s="83"/>
      <c r="E8" s="83"/>
    </row>
    <row r="9" spans="1:5" x14ac:dyDescent="0.2">
      <c r="A9" s="84" t="s">
        <v>158</v>
      </c>
      <c r="B9" s="366"/>
      <c r="C9" s="366"/>
      <c r="D9" s="366"/>
      <c r="E9" s="366"/>
    </row>
    <row r="10" spans="1:5" x14ac:dyDescent="0.2">
      <c r="A10" s="84" t="s">
        <v>159</v>
      </c>
      <c r="B10" s="19">
        <v>38156725.592611276</v>
      </c>
      <c r="C10" s="19">
        <v>41251112.149452001</v>
      </c>
      <c r="D10" s="22">
        <v>20.670563323869111</v>
      </c>
      <c r="E10" s="22">
        <v>21.56935435642999</v>
      </c>
    </row>
    <row r="11" spans="1:5" x14ac:dyDescent="0.2">
      <c r="A11" s="84" t="s">
        <v>160</v>
      </c>
      <c r="B11" s="19">
        <v>31502088.580890507</v>
      </c>
      <c r="C11" s="19">
        <v>34304058.995000005</v>
      </c>
      <c r="D11" s="22">
        <v>17.06556070344579</v>
      </c>
      <c r="E11" s="22">
        <v>17.936883777735048</v>
      </c>
    </row>
    <row r="12" spans="1:5" x14ac:dyDescent="0.2">
      <c r="A12" s="84" t="s">
        <v>161</v>
      </c>
      <c r="B12" s="19">
        <v>193224.40475712606</v>
      </c>
      <c r="C12" s="19">
        <v>409337.20312467997</v>
      </c>
      <c r="D12" s="22">
        <v>0.1046750535382026</v>
      </c>
      <c r="E12" s="22">
        <v>0.21403396721713536</v>
      </c>
    </row>
    <row r="13" spans="1:5" x14ac:dyDescent="0.2">
      <c r="A13" s="84" t="s">
        <v>162</v>
      </c>
      <c r="B13" s="19">
        <v>2691467.6368538043</v>
      </c>
      <c r="C13" s="19">
        <v>2786172.6749999998</v>
      </c>
      <c r="D13" s="22">
        <v>1.4580431459376588</v>
      </c>
      <c r="E13" s="22">
        <v>1.4568321335810528</v>
      </c>
    </row>
    <row r="14" spans="1:5" x14ac:dyDescent="0.2">
      <c r="A14" s="84" t="s">
        <v>163</v>
      </c>
      <c r="B14" s="19">
        <v>421813.87524352985</v>
      </c>
      <c r="C14" s="19">
        <v>115272.87672</v>
      </c>
      <c r="D14" s="22">
        <v>0.22850835032858255</v>
      </c>
      <c r="E14" s="22">
        <v>6.0273805870995865E-2</v>
      </c>
    </row>
    <row r="15" spans="1:5" x14ac:dyDescent="0.2">
      <c r="A15" s="84" t="s">
        <v>164</v>
      </c>
      <c r="B15" s="19">
        <v>771480.57246503269</v>
      </c>
      <c r="C15" s="19">
        <v>820749.41818531998</v>
      </c>
      <c r="D15" s="22">
        <v>0.41793256047529509</v>
      </c>
      <c r="E15" s="22">
        <v>0.42915291530892907</v>
      </c>
    </row>
    <row r="16" spans="1:5" x14ac:dyDescent="0.2">
      <c r="A16" s="84" t="s">
        <v>165</v>
      </c>
      <c r="B16" s="19">
        <v>971834.39495225495</v>
      </c>
      <c r="C16" s="19">
        <v>994365.25532999996</v>
      </c>
      <c r="D16" s="22">
        <v>0.52646981860163999</v>
      </c>
      <c r="E16" s="22">
        <v>0.5199330499073509</v>
      </c>
    </row>
    <row r="17" spans="1:5" ht="13.5" thickBot="1" x14ac:dyDescent="0.25">
      <c r="A17" s="200" t="s">
        <v>166</v>
      </c>
      <c r="B17" s="19">
        <v>1604816.1274490193</v>
      </c>
      <c r="C17" s="19">
        <v>1821155.726092</v>
      </c>
      <c r="D17" s="22">
        <v>0.86937369154194211</v>
      </c>
      <c r="E17" s="22">
        <v>0.95224470680948003</v>
      </c>
    </row>
    <row r="18" spans="1:5" x14ac:dyDescent="0.2">
      <c r="A18" s="84" t="s">
        <v>167</v>
      </c>
      <c r="B18" s="85">
        <v>36641301.116798192</v>
      </c>
      <c r="C18" s="85">
        <v>38107518.109541997</v>
      </c>
      <c r="D18" s="106">
        <v>19.849615585211442</v>
      </c>
      <c r="E18" s="106">
        <v>19.925633974930388</v>
      </c>
    </row>
    <row r="19" spans="1:5" x14ac:dyDescent="0.2">
      <c r="A19" s="84" t="s">
        <v>168</v>
      </c>
      <c r="B19" s="19">
        <v>8785630.5592675414</v>
      </c>
      <c r="C19" s="19">
        <v>9242741.5874500014</v>
      </c>
      <c r="D19" s="22">
        <v>4.7594213076455745</v>
      </c>
      <c r="E19" s="22">
        <v>4.8328386348068371</v>
      </c>
    </row>
    <row r="20" spans="1:5" x14ac:dyDescent="0.2">
      <c r="A20" s="84" t="s">
        <v>169</v>
      </c>
      <c r="B20" s="19">
        <v>3595109.6311082593</v>
      </c>
      <c r="C20" s="19">
        <v>3677172.9081600001</v>
      </c>
      <c r="D20" s="22">
        <v>1.9475712376238352</v>
      </c>
      <c r="E20" s="22">
        <v>1.9227177487630687</v>
      </c>
    </row>
    <row r="21" spans="1:5" x14ac:dyDescent="0.2">
      <c r="A21" s="84" t="s">
        <v>170</v>
      </c>
      <c r="B21" s="19">
        <v>1402500.0948206612</v>
      </c>
      <c r="C21" s="19">
        <v>1542794.4582199999</v>
      </c>
      <c r="D21" s="22">
        <v>0.75977344941088631</v>
      </c>
      <c r="E21" s="22">
        <v>0.8066953503682851</v>
      </c>
    </row>
    <row r="22" spans="1:5" x14ac:dyDescent="0.2">
      <c r="A22" s="84" t="s">
        <v>171</v>
      </c>
      <c r="B22" s="19">
        <v>15363099.533525899</v>
      </c>
      <c r="C22" s="19">
        <v>15970580.14804</v>
      </c>
      <c r="D22" s="22">
        <v>8.3226198481807003</v>
      </c>
      <c r="E22" s="22">
        <v>8.3506864310182483</v>
      </c>
    </row>
    <row r="23" spans="1:5" x14ac:dyDescent="0.2">
      <c r="A23" s="84" t="s">
        <v>172</v>
      </c>
      <c r="B23" s="19">
        <v>7409738.4453513408</v>
      </c>
      <c r="C23" s="19">
        <v>7569908.7982019996</v>
      </c>
      <c r="D23" s="22">
        <v>4.0140621442003708</v>
      </c>
      <c r="E23" s="22">
        <v>3.9581489275421893</v>
      </c>
    </row>
    <row r="24" spans="1:5" ht="13.5" thickBot="1" x14ac:dyDescent="0.25">
      <c r="A24" s="200" t="s">
        <v>173</v>
      </c>
      <c r="B24" s="19">
        <v>85222.852724490614</v>
      </c>
      <c r="C24" s="19">
        <v>104320.20947</v>
      </c>
      <c r="D24" s="22">
        <v>4.6167598150074873E-2</v>
      </c>
      <c r="E24" s="22">
        <v>5.4546882431758273E-2</v>
      </c>
    </row>
    <row r="25" spans="1:5" ht="13.5" thickBot="1" x14ac:dyDescent="0.25">
      <c r="A25" s="200" t="s">
        <v>174</v>
      </c>
      <c r="B25" s="86">
        <v>1515424.4758130834</v>
      </c>
      <c r="C25" s="86">
        <v>3143594.0399100035</v>
      </c>
      <c r="D25" s="107">
        <v>0.82094773865766868</v>
      </c>
      <c r="E25" s="107">
        <v>1.6437203814996018</v>
      </c>
    </row>
    <row r="26" spans="1:5" x14ac:dyDescent="0.2">
      <c r="A26" s="84" t="s">
        <v>175</v>
      </c>
      <c r="B26" s="19">
        <v>6700462.1176447161</v>
      </c>
      <c r="C26" s="19">
        <v>6480795.4933500001</v>
      </c>
      <c r="D26" s="22">
        <v>3.6298273594205113</v>
      </c>
      <c r="E26" s="22">
        <v>3.3886740798933261</v>
      </c>
    </row>
    <row r="27" spans="1:5" x14ac:dyDescent="0.2">
      <c r="A27" s="84" t="s">
        <v>176</v>
      </c>
      <c r="B27" s="19">
        <v>16619.626199447765</v>
      </c>
      <c r="C27" s="19">
        <v>11882.1872</v>
      </c>
      <c r="D27" s="22">
        <v>9.0033154165943992E-3</v>
      </c>
      <c r="E27" s="22">
        <v>6.2129502185952912E-3</v>
      </c>
    </row>
    <row r="28" spans="1:5" x14ac:dyDescent="0.2">
      <c r="A28" s="84" t="s">
        <v>177</v>
      </c>
      <c r="B28" s="19">
        <v>3729178.1575379227</v>
      </c>
      <c r="C28" s="19">
        <v>3370674.9125499995</v>
      </c>
      <c r="D28" s="22">
        <v>2.0201999006514302</v>
      </c>
      <c r="E28" s="22">
        <v>1.7624562786505487</v>
      </c>
    </row>
    <row r="29" spans="1:5" ht="13.5" thickBot="1" x14ac:dyDescent="0.25">
      <c r="A29" s="200" t="s">
        <v>178</v>
      </c>
      <c r="B29" s="19">
        <v>2987903.5863062409</v>
      </c>
      <c r="C29" s="19">
        <v>3122002.7680000002</v>
      </c>
      <c r="D29" s="22">
        <v>1.6186307741856758</v>
      </c>
      <c r="E29" s="22">
        <v>1.6324307514613727</v>
      </c>
    </row>
    <row r="30" spans="1:5" x14ac:dyDescent="0.2">
      <c r="A30" s="84" t="s">
        <v>119</v>
      </c>
      <c r="B30" s="85">
        <v>38173345.218810722</v>
      </c>
      <c r="C30" s="85">
        <v>41262994.336652003</v>
      </c>
      <c r="D30" s="106">
        <v>20.679566639285706</v>
      </c>
      <c r="E30" s="106">
        <v>21.575567306648587</v>
      </c>
    </row>
    <row r="31" spans="1:5" x14ac:dyDescent="0.2">
      <c r="A31" s="84" t="s">
        <v>4</v>
      </c>
      <c r="B31" s="19">
        <v>43358382.860642359</v>
      </c>
      <c r="C31" s="19">
        <v>44600195.790091999</v>
      </c>
      <c r="D31" s="22">
        <v>23.488446260048548</v>
      </c>
      <c r="E31" s="22">
        <v>23.320521005042313</v>
      </c>
    </row>
    <row r="32" spans="1:5" ht="26.25" thickBot="1" x14ac:dyDescent="0.25">
      <c r="A32" s="87" t="s">
        <v>179</v>
      </c>
      <c r="B32" s="20">
        <v>-5185037.6418316364</v>
      </c>
      <c r="C32" s="20">
        <v>-3337201.4534399956</v>
      </c>
      <c r="D32" s="105">
        <v>-2.8088796207628413</v>
      </c>
      <c r="E32" s="105">
        <v>-1.7449536983937257</v>
      </c>
    </row>
    <row r="33" spans="1:5" x14ac:dyDescent="0.2">
      <c r="A33" s="84" t="s">
        <v>180</v>
      </c>
      <c r="B33" s="366"/>
      <c r="C33" s="366"/>
      <c r="D33" s="22"/>
      <c r="E33" s="22"/>
    </row>
    <row r="34" spans="1:5" x14ac:dyDescent="0.2">
      <c r="A34" s="84" t="s">
        <v>158</v>
      </c>
      <c r="B34" s="366"/>
      <c r="C34" s="366"/>
      <c r="D34" s="22"/>
      <c r="E34" s="22"/>
    </row>
    <row r="35" spans="1:5" x14ac:dyDescent="0.2">
      <c r="A35" s="84" t="s">
        <v>181</v>
      </c>
      <c r="B35" s="88">
        <v>0</v>
      </c>
      <c r="C35" s="88">
        <v>0</v>
      </c>
      <c r="D35" s="22">
        <v>0</v>
      </c>
      <c r="E35" s="22">
        <v>0</v>
      </c>
    </row>
    <row r="36" spans="1:5" x14ac:dyDescent="0.2">
      <c r="A36" s="84" t="s">
        <v>182</v>
      </c>
      <c r="B36" s="19">
        <v>439497.24705351051</v>
      </c>
      <c r="C36" s="19">
        <v>768309.05661689199</v>
      </c>
      <c r="D36" s="22">
        <v>0.23808792643478047</v>
      </c>
      <c r="E36" s="22">
        <v>0.40173293358453904</v>
      </c>
    </row>
    <row r="37" spans="1:5" x14ac:dyDescent="0.2">
      <c r="A37" s="84" t="s">
        <v>183</v>
      </c>
      <c r="B37" s="19">
        <v>761206.27328046469</v>
      </c>
      <c r="C37" s="19">
        <v>768309.05661689199</v>
      </c>
      <c r="D37" s="22">
        <v>0.41236668582005181</v>
      </c>
      <c r="E37" s="22">
        <v>0.40173293358453904</v>
      </c>
    </row>
    <row r="38" spans="1:5" x14ac:dyDescent="0.2">
      <c r="A38" s="84" t="s">
        <v>184</v>
      </c>
      <c r="B38" s="19">
        <v>321709.02622695419</v>
      </c>
      <c r="C38" s="19">
        <v>0</v>
      </c>
      <c r="D38" s="22">
        <v>0.17427875938527135</v>
      </c>
      <c r="E38" s="22">
        <v>0</v>
      </c>
    </row>
    <row r="39" spans="1:5" ht="13.5" thickBot="1" x14ac:dyDescent="0.25">
      <c r="A39" s="84" t="s">
        <v>185</v>
      </c>
      <c r="B39" s="19">
        <v>91800.677030901075</v>
      </c>
      <c r="C39" s="19">
        <v>70495.774501000007</v>
      </c>
      <c r="D39" s="22">
        <v>4.9730989183955188E-2</v>
      </c>
      <c r="E39" s="22">
        <v>3.686078414890083E-2</v>
      </c>
    </row>
    <row r="40" spans="1:5" ht="13.5" thickBot="1" x14ac:dyDescent="0.25">
      <c r="A40" s="89" t="s">
        <v>186</v>
      </c>
      <c r="B40" s="86">
        <v>347696.57002260943</v>
      </c>
      <c r="C40" s="86">
        <v>697813.28211589204</v>
      </c>
      <c r="D40" s="107">
        <v>0.18835693725082528</v>
      </c>
      <c r="E40" s="107">
        <v>0.36487214943563823</v>
      </c>
    </row>
    <row r="41" spans="1:5" ht="13.5" thickBot="1" x14ac:dyDescent="0.25">
      <c r="A41" s="84" t="s">
        <v>187</v>
      </c>
      <c r="B41" s="86">
        <v>230371.20825984073</v>
      </c>
      <c r="C41" s="86">
        <v>511916.32355999999</v>
      </c>
      <c r="D41" s="22">
        <v>0.12479851387597522</v>
      </c>
      <c r="E41" s="22">
        <v>0.2676704701609649</v>
      </c>
    </row>
    <row r="42" spans="1:5" x14ac:dyDescent="0.2">
      <c r="A42" s="199" t="s">
        <v>119</v>
      </c>
      <c r="B42" s="85">
        <v>761206.27328046469</v>
      </c>
      <c r="C42" s="85">
        <v>768309.05661689199</v>
      </c>
      <c r="D42" s="106">
        <v>0.41236668582005181</v>
      </c>
      <c r="E42" s="106">
        <v>0.40173293358453904</v>
      </c>
    </row>
    <row r="43" spans="1:5" x14ac:dyDescent="0.2">
      <c r="A43" s="84" t="s">
        <v>4</v>
      </c>
      <c r="B43" s="19">
        <v>643880.91151769599</v>
      </c>
      <c r="C43" s="19">
        <v>582412.098061</v>
      </c>
      <c r="D43" s="22">
        <v>0.34880826244520174</v>
      </c>
      <c r="E43" s="22">
        <v>0.30453125430986572</v>
      </c>
    </row>
    <row r="44" spans="1:5" ht="13.5" thickBot="1" x14ac:dyDescent="0.25">
      <c r="A44" s="200" t="s">
        <v>188</v>
      </c>
      <c r="B44" s="20">
        <v>117325.36176276871</v>
      </c>
      <c r="C44" s="20">
        <v>185896.95855589199</v>
      </c>
      <c r="D44" s="105">
        <v>6.355842337485007E-2</v>
      </c>
      <c r="E44" s="105">
        <v>9.7201679274673325E-2</v>
      </c>
    </row>
    <row r="45" spans="1:5" x14ac:dyDescent="0.2">
      <c r="A45" s="84" t="s">
        <v>219</v>
      </c>
      <c r="B45" s="366"/>
      <c r="C45" s="366"/>
      <c r="D45" s="22"/>
      <c r="E45" s="22"/>
    </row>
    <row r="46" spans="1:5" x14ac:dyDescent="0.2">
      <c r="A46" s="84" t="s">
        <v>159</v>
      </c>
      <c r="B46" s="19">
        <v>38612842.465864226</v>
      </c>
      <c r="C46" s="19">
        <v>42031303.393268898</v>
      </c>
      <c r="D46" s="22">
        <v>20.917654565720486</v>
      </c>
      <c r="E46" s="22">
        <v>21.977300240233127</v>
      </c>
    </row>
    <row r="47" spans="1:5" ht="13.5" thickBot="1" x14ac:dyDescent="0.25">
      <c r="A47" s="84" t="s">
        <v>167</v>
      </c>
      <c r="B47" s="19">
        <v>43680554.745933093</v>
      </c>
      <c r="C47" s="19">
        <v>45182607.888153002</v>
      </c>
      <c r="D47" s="22">
        <v>23.662975763108477</v>
      </c>
      <c r="E47" s="22">
        <v>23.625052259352177</v>
      </c>
    </row>
    <row r="48" spans="1:5" ht="13.5" thickBot="1" x14ac:dyDescent="0.25">
      <c r="A48" s="89" t="s">
        <v>189</v>
      </c>
      <c r="B48" s="86">
        <v>-5067712.2800688669</v>
      </c>
      <c r="C48" s="86">
        <v>-3151304.4948841035</v>
      </c>
      <c r="D48" s="107">
        <v>-2.745321197387991</v>
      </c>
      <c r="E48" s="107">
        <v>-1.64775201911905</v>
      </c>
    </row>
    <row r="49" spans="1:1" x14ac:dyDescent="0.2">
      <c r="A49" s="10" t="s">
        <v>217</v>
      </c>
    </row>
    <row r="50" spans="1:1" x14ac:dyDescent="0.2">
      <c r="A50" s="1" t="s">
        <v>218</v>
      </c>
    </row>
    <row r="51" spans="1:1" x14ac:dyDescent="0.2">
      <c r="A51" s="372" t="s">
        <v>14</v>
      </c>
    </row>
  </sheetData>
  <mergeCells count="2">
    <mergeCell ref="B6:C6"/>
    <mergeCell ref="D6:E6"/>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heetViews>
  <sheetFormatPr baseColWidth="10" defaultColWidth="13.7109375" defaultRowHeight="12.75" x14ac:dyDescent="0.2"/>
  <cols>
    <col min="1" max="1" width="63.28515625" style="1" customWidth="1"/>
    <col min="2" max="10" width="12.7109375" style="1" customWidth="1"/>
    <col min="11" max="16384" width="13.7109375" style="1"/>
  </cols>
  <sheetData>
    <row r="1" spans="1:10" x14ac:dyDescent="0.2">
      <c r="A1" s="90" t="s">
        <v>512</v>
      </c>
      <c r="B1" s="91"/>
      <c r="C1" s="91"/>
      <c r="D1" s="91"/>
      <c r="E1" s="91"/>
      <c r="F1" s="91"/>
      <c r="G1" s="91"/>
      <c r="H1" s="91"/>
      <c r="I1" s="91"/>
      <c r="J1" s="91"/>
    </row>
    <row r="2" spans="1:10" x14ac:dyDescent="0.2">
      <c r="A2" s="92" t="s">
        <v>632</v>
      </c>
      <c r="B2" s="91"/>
      <c r="C2" s="91"/>
      <c r="D2" s="91"/>
      <c r="E2" s="91"/>
      <c r="F2" s="91"/>
      <c r="G2" s="91"/>
      <c r="H2" s="91"/>
      <c r="I2" s="91"/>
      <c r="J2" s="91"/>
    </row>
    <row r="3" spans="1:10" x14ac:dyDescent="0.2">
      <c r="A3" s="92" t="s">
        <v>190</v>
      </c>
      <c r="B3" s="91"/>
      <c r="C3" s="91"/>
      <c r="D3" s="91"/>
      <c r="E3" s="91"/>
      <c r="F3" s="91"/>
      <c r="G3" s="91"/>
      <c r="H3" s="91"/>
      <c r="I3" s="91"/>
      <c r="J3" s="91"/>
    </row>
    <row r="4" spans="1:10" x14ac:dyDescent="0.2">
      <c r="A4" s="93" t="s">
        <v>191</v>
      </c>
      <c r="B4" s="91"/>
      <c r="C4" s="91"/>
      <c r="D4" s="91"/>
      <c r="E4" s="91"/>
      <c r="F4" s="91"/>
      <c r="G4" s="91"/>
      <c r="H4" s="91"/>
      <c r="I4" s="91"/>
      <c r="J4" s="91"/>
    </row>
    <row r="6" spans="1:10" x14ac:dyDescent="0.2">
      <c r="A6" s="617" t="s">
        <v>192</v>
      </c>
      <c r="B6" s="618"/>
      <c r="C6" s="618"/>
      <c r="D6" s="618"/>
      <c r="E6" s="618"/>
      <c r="F6" s="618"/>
      <c r="G6" s="618"/>
      <c r="H6" s="618"/>
      <c r="I6" s="618"/>
      <c r="J6" s="619"/>
    </row>
    <row r="7" spans="1:10" x14ac:dyDescent="0.2">
      <c r="A7" s="94" t="s">
        <v>193</v>
      </c>
      <c r="B7" s="95">
        <v>2010</v>
      </c>
      <c r="C7" s="95">
        <v>2011</v>
      </c>
      <c r="D7" s="95">
        <v>2012</v>
      </c>
      <c r="E7" s="95">
        <v>2013</v>
      </c>
      <c r="F7" s="95">
        <v>2014</v>
      </c>
      <c r="G7" s="95">
        <v>2015</v>
      </c>
      <c r="H7" s="95">
        <v>2016</v>
      </c>
      <c r="I7" s="95">
        <v>2017</v>
      </c>
      <c r="J7" s="95">
        <v>2018</v>
      </c>
    </row>
    <row r="8" spans="1:10" x14ac:dyDescent="0.2">
      <c r="A8" s="96" t="s">
        <v>194</v>
      </c>
      <c r="B8" s="96"/>
      <c r="C8" s="96"/>
      <c r="D8" s="96"/>
      <c r="E8" s="96"/>
      <c r="F8" s="96"/>
      <c r="G8" s="96"/>
      <c r="H8" s="96"/>
      <c r="I8" s="96"/>
      <c r="J8" s="96"/>
    </row>
    <row r="9" spans="1:10" x14ac:dyDescent="0.2">
      <c r="A9" s="97" t="s">
        <v>195</v>
      </c>
      <c r="B9" s="96">
        <v>337.29677216999994</v>
      </c>
      <c r="C9" s="96">
        <v>443.32335418999998</v>
      </c>
      <c r="D9" s="96">
        <v>1197.3689266399999</v>
      </c>
      <c r="E9" s="96">
        <v>1376.7497866199999</v>
      </c>
      <c r="F9" s="96">
        <v>498.93481600999996</v>
      </c>
      <c r="G9" s="96">
        <v>463.88133099808726</v>
      </c>
      <c r="H9" s="96">
        <v>462.28562596690375</v>
      </c>
      <c r="I9" s="96">
        <v>505.15019870999998</v>
      </c>
      <c r="J9" s="96">
        <v>541.57625513999994</v>
      </c>
    </row>
    <row r="10" spans="1:10" ht="15" x14ac:dyDescent="0.2">
      <c r="A10" s="97" t="s">
        <v>712</v>
      </c>
      <c r="B10" s="96">
        <v>78.975679960000107</v>
      </c>
      <c r="C10" s="96">
        <v>126.00637827</v>
      </c>
      <c r="D10" s="96">
        <v>281.52036378000048</v>
      </c>
      <c r="E10" s="96">
        <v>79.461877990000417</v>
      </c>
      <c r="F10" s="96">
        <v>114.27931763000049</v>
      </c>
      <c r="G10" s="96">
        <v>-290.90234630999998</v>
      </c>
      <c r="H10" s="96">
        <v>291.82823337309696</v>
      </c>
      <c r="I10" s="96">
        <v>962.52402753000001</v>
      </c>
      <c r="J10" s="96">
        <v>-359.48574294999969</v>
      </c>
    </row>
    <row r="11" spans="1:10" ht="15" x14ac:dyDescent="0.2">
      <c r="A11" s="97" t="s">
        <v>713</v>
      </c>
      <c r="B11" s="96">
        <v>0.40638699</v>
      </c>
      <c r="C11" s="96">
        <v>0.43253773000000001</v>
      </c>
      <c r="D11" s="96">
        <v>1.2304434</v>
      </c>
      <c r="E11" s="96">
        <v>4.3514244700000004</v>
      </c>
      <c r="F11" s="96">
        <v>4.6292360199999996</v>
      </c>
      <c r="G11" s="96">
        <v>4.4724529000000004</v>
      </c>
      <c r="H11" s="96">
        <v>4.2449825600000004</v>
      </c>
      <c r="I11" s="96">
        <v>318.79727143999997</v>
      </c>
      <c r="J11" s="96">
        <v>529.79276001000005</v>
      </c>
    </row>
    <row r="12" spans="1:10" x14ac:dyDescent="0.2">
      <c r="A12" s="94" t="s">
        <v>196</v>
      </c>
      <c r="B12" s="98">
        <v>3836.69822329</v>
      </c>
      <c r="C12" s="98">
        <v>4405.5954180199997</v>
      </c>
      <c r="D12" s="98">
        <v>5883.2542650400001</v>
      </c>
      <c r="E12" s="98">
        <v>7335.1145051800004</v>
      </c>
      <c r="F12" s="98">
        <v>7943.6994028000008</v>
      </c>
      <c r="G12" s="98">
        <v>8112.205934588088</v>
      </c>
      <c r="H12" s="98">
        <v>8862.0748113680893</v>
      </c>
      <c r="I12" s="98">
        <v>10010.951766168089</v>
      </c>
      <c r="J12" s="98">
        <v>9663.2495183480914</v>
      </c>
    </row>
    <row r="13" spans="1:10" x14ac:dyDescent="0.2">
      <c r="A13" s="96" t="s">
        <v>197</v>
      </c>
      <c r="B13" s="96"/>
      <c r="C13" s="96"/>
      <c r="D13" s="96"/>
      <c r="E13" s="96"/>
      <c r="F13" s="96"/>
      <c r="G13" s="96"/>
      <c r="H13" s="96"/>
      <c r="I13" s="96"/>
      <c r="J13" s="96"/>
    </row>
    <row r="14" spans="1:10" x14ac:dyDescent="0.2">
      <c r="A14" s="97" t="s">
        <v>195</v>
      </c>
      <c r="B14" s="96">
        <v>1362.3253914900001</v>
      </c>
      <c r="C14" s="96">
        <v>0</v>
      </c>
      <c r="D14" s="96">
        <v>1700</v>
      </c>
      <c r="E14" s="96">
        <v>603.38535014000001</v>
      </c>
      <c r="F14" s="96">
        <v>0</v>
      </c>
      <c r="G14" s="96">
        <v>0</v>
      </c>
      <c r="H14" s="96">
        <v>0</v>
      </c>
      <c r="I14" s="96">
        <v>0</v>
      </c>
      <c r="J14" s="96">
        <v>0</v>
      </c>
    </row>
    <row r="15" spans="1:10" ht="15" x14ac:dyDescent="0.2">
      <c r="A15" s="97" t="s">
        <v>712</v>
      </c>
      <c r="B15" s="96">
        <v>224.11970062999887</v>
      </c>
      <c r="C15" s="96">
        <v>437.6996675699977</v>
      </c>
      <c r="D15" s="96">
        <v>142.17514140000418</v>
      </c>
      <c r="E15" s="96">
        <v>-179.60947828000377</v>
      </c>
      <c r="F15" s="96">
        <v>-228.68378306000204</v>
      </c>
      <c r="G15" s="96">
        <v>-255.78902633999638</v>
      </c>
      <c r="H15" s="96">
        <v>270.67976064999891</v>
      </c>
      <c r="I15" s="96">
        <v>969.56886946999998</v>
      </c>
      <c r="J15" s="96">
        <v>-544.39141142999995</v>
      </c>
    </row>
    <row r="16" spans="1:10" ht="15" x14ac:dyDescent="0.2">
      <c r="A16" s="97" t="s">
        <v>713</v>
      </c>
      <c r="B16" s="96">
        <v>151.12847085999999</v>
      </c>
      <c r="C16" s="96">
        <v>1.1583915300000001</v>
      </c>
      <c r="D16" s="96">
        <v>1.2989145600000001</v>
      </c>
      <c r="E16" s="96">
        <v>2.1686971000000002</v>
      </c>
      <c r="F16" s="96">
        <v>501.62108124000002</v>
      </c>
      <c r="G16" s="96">
        <v>466.75622238</v>
      </c>
      <c r="H16" s="96">
        <v>464.89721717999998</v>
      </c>
      <c r="I16" s="96">
        <v>2.8037874500000002</v>
      </c>
      <c r="J16" s="96">
        <v>60.584645630001098</v>
      </c>
    </row>
    <row r="17" spans="1:10" x14ac:dyDescent="0.2">
      <c r="A17" s="94" t="s">
        <v>196</v>
      </c>
      <c r="B17" s="98">
        <v>12720.100731640001</v>
      </c>
      <c r="C17" s="98">
        <v>13156.642007679999</v>
      </c>
      <c r="D17" s="98">
        <v>14997.518234520003</v>
      </c>
      <c r="E17" s="98">
        <v>15419.125409279999</v>
      </c>
      <c r="F17" s="98">
        <v>14688.820544979997</v>
      </c>
      <c r="G17" s="98">
        <v>13966.275296260001</v>
      </c>
      <c r="H17" s="98">
        <v>13772.05783973</v>
      </c>
      <c r="I17" s="98">
        <v>14738.822921749999</v>
      </c>
      <c r="J17" s="98">
        <v>14133.846864689998</v>
      </c>
    </row>
    <row r="18" spans="1:10" x14ac:dyDescent="0.2">
      <c r="A18" s="96" t="s">
        <v>198</v>
      </c>
      <c r="B18" s="96"/>
      <c r="C18" s="96"/>
      <c r="D18" s="96"/>
      <c r="E18" s="96"/>
      <c r="F18" s="96"/>
      <c r="G18" s="96"/>
      <c r="H18" s="96"/>
      <c r="I18" s="96"/>
      <c r="J18" s="96"/>
    </row>
    <row r="19" spans="1:10" x14ac:dyDescent="0.2">
      <c r="A19" s="97" t="s">
        <v>199</v>
      </c>
      <c r="B19" s="96">
        <v>2.8193659999999999E-2</v>
      </c>
      <c r="C19" s="96">
        <v>5.4</v>
      </c>
      <c r="D19" s="96">
        <v>0</v>
      </c>
      <c r="E19" s="96">
        <v>0</v>
      </c>
      <c r="F19" s="96">
        <v>0</v>
      </c>
      <c r="G19" s="96">
        <v>0</v>
      </c>
      <c r="H19" s="96">
        <v>0</v>
      </c>
      <c r="I19" s="96">
        <v>0</v>
      </c>
      <c r="J19" s="96">
        <v>0</v>
      </c>
    </row>
    <row r="20" spans="1:10" x14ac:dyDescent="0.2">
      <c r="A20" s="97" t="s">
        <v>200</v>
      </c>
      <c r="B20" s="96">
        <v>6.2435329999999997E-2</v>
      </c>
      <c r="C20" s="96">
        <v>45.642924855999993</v>
      </c>
      <c r="D20" s="96">
        <v>2.0655441099999998</v>
      </c>
      <c r="E20" s="96">
        <v>0</v>
      </c>
      <c r="F20" s="96">
        <v>0</v>
      </c>
      <c r="G20" s="96">
        <v>0</v>
      </c>
      <c r="H20" s="96">
        <v>0</v>
      </c>
      <c r="I20" s="96">
        <v>0.27954983999999999</v>
      </c>
      <c r="J20" s="96">
        <v>0</v>
      </c>
    </row>
    <row r="21" spans="1:10" x14ac:dyDescent="0.2">
      <c r="A21" s="94" t="s">
        <v>196</v>
      </c>
      <c r="B21" s="98">
        <v>43.736758329999951</v>
      </c>
      <c r="C21" s="98">
        <v>3.4938334739999561</v>
      </c>
      <c r="D21" s="98">
        <v>1.4282893639999563</v>
      </c>
      <c r="E21" s="98">
        <v>1.4282893639999563</v>
      </c>
      <c r="F21" s="98">
        <v>1.4282893639999563</v>
      </c>
      <c r="G21" s="98">
        <v>1.4282893639999563</v>
      </c>
      <c r="H21" s="98">
        <v>1.4282893639999563</v>
      </c>
      <c r="I21" s="98">
        <v>1.1487395239999563</v>
      </c>
      <c r="J21" s="98">
        <v>1.1487395199999999</v>
      </c>
    </row>
    <row r="22" spans="1:10" x14ac:dyDescent="0.2">
      <c r="A22" s="96" t="s">
        <v>201</v>
      </c>
      <c r="B22" s="96"/>
      <c r="C22" s="96"/>
      <c r="D22" s="96"/>
      <c r="E22" s="96"/>
      <c r="F22" s="96"/>
      <c r="G22" s="96"/>
      <c r="H22" s="96"/>
      <c r="I22" s="96"/>
      <c r="J22" s="96"/>
    </row>
    <row r="23" spans="1:10" x14ac:dyDescent="0.2">
      <c r="A23" s="97" t="s">
        <v>199</v>
      </c>
      <c r="B23" s="96">
        <v>1.8897353300000004</v>
      </c>
      <c r="C23" s="99"/>
      <c r="D23" s="99"/>
      <c r="E23" s="99"/>
      <c r="F23" s="99"/>
      <c r="G23" s="99"/>
      <c r="H23" s="99"/>
      <c r="I23" s="99"/>
      <c r="J23" s="99"/>
    </row>
    <row r="24" spans="1:10" x14ac:dyDescent="0.2">
      <c r="A24" s="97" t="s">
        <v>200</v>
      </c>
      <c r="B24" s="96">
        <v>413.82888595000003</v>
      </c>
      <c r="C24" s="99"/>
      <c r="D24" s="99"/>
      <c r="E24" s="99"/>
      <c r="F24" s="99"/>
      <c r="G24" s="99"/>
      <c r="H24" s="99"/>
      <c r="I24" s="99"/>
      <c r="J24" s="99"/>
    </row>
    <row r="25" spans="1:10" x14ac:dyDescent="0.2">
      <c r="A25" s="94" t="s">
        <v>196</v>
      </c>
      <c r="B25" s="100">
        <v>0</v>
      </c>
      <c r="C25" s="101">
        <v>0</v>
      </c>
      <c r="D25" s="101">
        <v>0</v>
      </c>
      <c r="E25" s="101">
        <v>0</v>
      </c>
      <c r="F25" s="101">
        <v>0</v>
      </c>
      <c r="G25" s="101">
        <v>0</v>
      </c>
      <c r="H25" s="101">
        <v>0</v>
      </c>
      <c r="I25" s="101">
        <v>0</v>
      </c>
      <c r="J25" s="101">
        <v>0</v>
      </c>
    </row>
    <row r="26" spans="1:10" x14ac:dyDescent="0.2">
      <c r="A26" s="96" t="s">
        <v>137</v>
      </c>
      <c r="B26" s="96"/>
      <c r="C26" s="96"/>
      <c r="D26" s="96"/>
      <c r="E26" s="96"/>
      <c r="F26" s="96"/>
      <c r="G26" s="96"/>
      <c r="H26" s="96"/>
      <c r="I26" s="96"/>
      <c r="J26" s="96"/>
    </row>
    <row r="27" spans="1:10" x14ac:dyDescent="0.2">
      <c r="A27" s="97" t="s">
        <v>199</v>
      </c>
      <c r="B27" s="96"/>
      <c r="C27" s="96"/>
      <c r="D27" s="96"/>
      <c r="E27" s="99">
        <v>4000</v>
      </c>
      <c r="F27" s="99">
        <v>0</v>
      </c>
      <c r="G27" s="99">
        <v>0</v>
      </c>
      <c r="H27" s="99">
        <v>0</v>
      </c>
      <c r="I27" s="99">
        <v>0</v>
      </c>
      <c r="J27" s="99">
        <v>0</v>
      </c>
    </row>
    <row r="28" spans="1:10" x14ac:dyDescent="0.2">
      <c r="A28" s="97" t="s">
        <v>200</v>
      </c>
      <c r="B28" s="96"/>
      <c r="C28" s="96"/>
      <c r="D28" s="96"/>
      <c r="E28" s="99">
        <v>0</v>
      </c>
      <c r="F28" s="99">
        <v>269.79485678992103</v>
      </c>
      <c r="G28" s="99">
        <v>243.62541457627501</v>
      </c>
      <c r="H28" s="99">
        <v>665.92882653000004</v>
      </c>
      <c r="I28" s="99">
        <v>1283.8809052700001</v>
      </c>
      <c r="J28" s="99">
        <v>997.15175900999998</v>
      </c>
    </row>
    <row r="29" spans="1:10" ht="15" x14ac:dyDescent="0.2">
      <c r="A29" s="97" t="s">
        <v>712</v>
      </c>
      <c r="B29" s="96"/>
      <c r="C29" s="96"/>
      <c r="D29" s="96"/>
      <c r="E29" s="99">
        <v>1.3362024800003383</v>
      </c>
      <c r="F29" s="99">
        <v>8.4185198525126452</v>
      </c>
      <c r="G29" s="99">
        <v>0.40337065411699768</v>
      </c>
      <c r="H29" s="99">
        <v>47.400135882999997</v>
      </c>
      <c r="I29" s="99">
        <v>27.318810028263215</v>
      </c>
      <c r="J29" s="99">
        <v>6.2364729199999829</v>
      </c>
    </row>
    <row r="30" spans="1:10" x14ac:dyDescent="0.2">
      <c r="A30" s="94" t="s">
        <v>196</v>
      </c>
      <c r="B30" s="101">
        <v>0</v>
      </c>
      <c r="C30" s="101">
        <v>0</v>
      </c>
      <c r="D30" s="101">
        <v>0</v>
      </c>
      <c r="E30" s="101">
        <v>4001.3362024800003</v>
      </c>
      <c r="F30" s="101">
        <v>3739.9598655425916</v>
      </c>
      <c r="G30" s="101">
        <v>3496.7378199999998</v>
      </c>
      <c r="H30" s="101">
        <v>2878.2091293529998</v>
      </c>
      <c r="I30" s="101">
        <v>1621.6470341112629</v>
      </c>
      <c r="J30" s="101">
        <v>630.73174802126289</v>
      </c>
    </row>
    <row r="31" spans="1:10" x14ac:dyDescent="0.2">
      <c r="A31" s="617" t="s">
        <v>202</v>
      </c>
      <c r="B31" s="618"/>
      <c r="C31" s="618"/>
      <c r="D31" s="618"/>
      <c r="E31" s="618"/>
      <c r="F31" s="618"/>
      <c r="G31" s="618"/>
      <c r="H31" s="618"/>
      <c r="I31" s="618"/>
      <c r="J31" s="619"/>
    </row>
    <row r="32" spans="1:10" x14ac:dyDescent="0.2">
      <c r="A32" s="94" t="s">
        <v>130</v>
      </c>
      <c r="B32" s="95">
        <v>2010</v>
      </c>
      <c r="C32" s="95">
        <v>2011</v>
      </c>
      <c r="D32" s="95">
        <v>2012</v>
      </c>
      <c r="E32" s="95">
        <v>2013</v>
      </c>
      <c r="F32" s="95">
        <v>2014</v>
      </c>
      <c r="G32" s="95">
        <v>2015</v>
      </c>
      <c r="H32" s="95">
        <v>2016</v>
      </c>
      <c r="I32" s="95">
        <v>2017</v>
      </c>
      <c r="J32" s="95">
        <v>2018</v>
      </c>
    </row>
    <row r="33" spans="1:10" ht="15" x14ac:dyDescent="0.2">
      <c r="A33" s="98" t="s">
        <v>714</v>
      </c>
      <c r="B33" s="96"/>
      <c r="C33" s="96"/>
      <c r="D33" s="96"/>
      <c r="E33" s="96"/>
      <c r="F33" s="96"/>
      <c r="G33" s="96"/>
      <c r="H33" s="96"/>
      <c r="I33" s="96"/>
      <c r="J33" s="96"/>
    </row>
    <row r="34" spans="1:10" x14ac:dyDescent="0.2">
      <c r="A34" s="97" t="s">
        <v>195</v>
      </c>
      <c r="B34" s="99">
        <v>40094</v>
      </c>
      <c r="C34" s="99">
        <v>41540.998841000001</v>
      </c>
      <c r="D34" s="99">
        <v>44192.902734000003</v>
      </c>
      <c r="E34" s="99">
        <v>51138.689228000003</v>
      </c>
      <c r="F34" s="99">
        <v>54582</v>
      </c>
      <c r="G34" s="99">
        <v>54992</v>
      </c>
      <c r="H34" s="99">
        <v>65281</v>
      </c>
      <c r="I34" s="99">
        <v>63900</v>
      </c>
      <c r="J34" s="384">
        <v>65029</v>
      </c>
    </row>
    <row r="35" spans="1:10" x14ac:dyDescent="0.2">
      <c r="A35" s="97" t="s">
        <v>203</v>
      </c>
      <c r="B35" s="99">
        <v>0</v>
      </c>
      <c r="C35" s="99">
        <v>0</v>
      </c>
      <c r="D35" s="99">
        <v>0</v>
      </c>
      <c r="E35" s="99">
        <v>0</v>
      </c>
      <c r="F35" s="99">
        <v>0</v>
      </c>
      <c r="G35" s="99">
        <v>0</v>
      </c>
      <c r="H35" s="99">
        <v>0</v>
      </c>
      <c r="I35" s="99"/>
      <c r="J35" s="384"/>
    </row>
    <row r="36" spans="1:10" x14ac:dyDescent="0.2">
      <c r="A36" s="97" t="s">
        <v>204</v>
      </c>
      <c r="B36" s="99">
        <v>40094</v>
      </c>
      <c r="C36" s="99">
        <v>41540.998841000001</v>
      </c>
      <c r="D36" s="99">
        <v>44192.902734000003</v>
      </c>
      <c r="E36" s="99">
        <v>51138.689228000003</v>
      </c>
      <c r="F36" s="99">
        <v>54582</v>
      </c>
      <c r="G36" s="99">
        <v>54992</v>
      </c>
      <c r="H36" s="99">
        <v>65281</v>
      </c>
      <c r="I36" s="99">
        <v>63900</v>
      </c>
      <c r="J36" s="384">
        <v>65029</v>
      </c>
    </row>
    <row r="37" spans="1:10" x14ac:dyDescent="0.2">
      <c r="A37" s="97" t="s">
        <v>205</v>
      </c>
      <c r="B37" s="99">
        <v>0</v>
      </c>
      <c r="C37" s="99">
        <v>0</v>
      </c>
      <c r="D37" s="99">
        <v>0</v>
      </c>
      <c r="E37" s="99">
        <v>0</v>
      </c>
      <c r="F37" s="99">
        <v>0</v>
      </c>
      <c r="G37" s="99">
        <v>0</v>
      </c>
      <c r="H37" s="99">
        <v>0</v>
      </c>
      <c r="I37" s="99">
        <v>0</v>
      </c>
      <c r="J37" s="99"/>
    </row>
    <row r="38" spans="1:10" x14ac:dyDescent="0.2">
      <c r="A38" s="474" t="s">
        <v>196</v>
      </c>
      <c r="B38" s="474">
        <v>0</v>
      </c>
      <c r="C38" s="474">
        <v>0</v>
      </c>
      <c r="D38" s="99">
        <v>0</v>
      </c>
      <c r="E38" s="99">
        <v>0</v>
      </c>
      <c r="F38" s="99">
        <v>0</v>
      </c>
      <c r="G38" s="99">
        <v>0</v>
      </c>
      <c r="H38" s="99">
        <v>0</v>
      </c>
      <c r="I38" s="99">
        <v>0</v>
      </c>
      <c r="J38" s="99">
        <v>0</v>
      </c>
    </row>
    <row r="39" spans="1:10" x14ac:dyDescent="0.2">
      <c r="A39" s="98" t="s">
        <v>206</v>
      </c>
      <c r="B39" s="96"/>
      <c r="C39" s="96"/>
      <c r="D39" s="96"/>
      <c r="E39" s="96"/>
      <c r="F39" s="96"/>
      <c r="G39" s="96"/>
      <c r="H39" s="96"/>
      <c r="I39" s="96"/>
      <c r="J39" s="96"/>
    </row>
    <row r="40" spans="1:10" x14ac:dyDescent="0.2">
      <c r="A40" s="97" t="s">
        <v>195</v>
      </c>
      <c r="B40" s="99">
        <v>216.49</v>
      </c>
      <c r="C40" s="99">
        <v>4400.4906380000002</v>
      </c>
      <c r="D40" s="99">
        <v>863.83300599999995</v>
      </c>
      <c r="E40" s="99">
        <v>2215.169727</v>
      </c>
      <c r="F40" s="99">
        <v>545.83226499999955</v>
      </c>
      <c r="G40" s="99">
        <v>0</v>
      </c>
      <c r="H40" s="99">
        <v>0</v>
      </c>
      <c r="I40" s="99">
        <v>0</v>
      </c>
      <c r="J40" s="99">
        <v>0</v>
      </c>
    </row>
    <row r="41" spans="1:10" x14ac:dyDescent="0.2">
      <c r="A41" s="97" t="s">
        <v>204</v>
      </c>
      <c r="B41" s="99">
        <v>0</v>
      </c>
      <c r="C41" s="99">
        <v>840.65</v>
      </c>
      <c r="D41" s="99">
        <v>596.25099999999998</v>
      </c>
      <c r="E41" s="99">
        <v>1021.454006</v>
      </c>
      <c r="F41" s="99">
        <v>2267.0329999999999</v>
      </c>
      <c r="G41" s="99">
        <v>170.89599999999999</v>
      </c>
      <c r="H41" s="99">
        <v>28.997351999999999</v>
      </c>
      <c r="I41" s="99">
        <v>0</v>
      </c>
      <c r="J41" s="99">
        <v>0</v>
      </c>
    </row>
    <row r="42" spans="1:10" x14ac:dyDescent="0.2">
      <c r="A42" s="474" t="s">
        <v>196</v>
      </c>
      <c r="B42" s="99">
        <v>216.49</v>
      </c>
      <c r="C42" s="99">
        <v>3776.3306379999999</v>
      </c>
      <c r="D42" s="99">
        <v>4043.912644</v>
      </c>
      <c r="E42" s="99">
        <v>5237.6283650000005</v>
      </c>
      <c r="F42" s="99">
        <v>3516.4276299999997</v>
      </c>
      <c r="G42" s="99">
        <v>3345.5316299999995</v>
      </c>
      <c r="H42" s="99">
        <v>3316.5342779999996</v>
      </c>
      <c r="I42" s="99">
        <v>3316.5342779999996</v>
      </c>
      <c r="J42" s="99">
        <v>3316.5342780000001</v>
      </c>
    </row>
    <row r="43" spans="1:10" x14ac:dyDescent="0.2">
      <c r="A43" s="98" t="s">
        <v>207</v>
      </c>
      <c r="B43" s="96"/>
      <c r="C43" s="96"/>
      <c r="D43" s="96"/>
      <c r="E43" s="96"/>
      <c r="F43" s="96"/>
      <c r="G43" s="96"/>
      <c r="H43" s="96"/>
      <c r="I43" s="96"/>
      <c r="J43" s="96"/>
    </row>
    <row r="44" spans="1:10" x14ac:dyDescent="0.2">
      <c r="A44" s="97" t="s">
        <v>195</v>
      </c>
      <c r="B44" s="99">
        <v>0</v>
      </c>
      <c r="C44" s="99">
        <v>0</v>
      </c>
      <c r="D44" s="99">
        <v>0</v>
      </c>
      <c r="E44" s="99">
        <v>0</v>
      </c>
      <c r="F44" s="99">
        <v>0</v>
      </c>
      <c r="G44" s="99">
        <v>30000</v>
      </c>
      <c r="H44" s="99">
        <v>60000</v>
      </c>
      <c r="I44" s="99">
        <v>100000</v>
      </c>
      <c r="J44" s="99">
        <v>101910</v>
      </c>
    </row>
    <row r="45" spans="1:10" x14ac:dyDescent="0.2">
      <c r="A45" s="97" t="s">
        <v>204</v>
      </c>
      <c r="B45" s="99">
        <v>0</v>
      </c>
      <c r="C45" s="99">
        <v>0</v>
      </c>
      <c r="D45" s="99">
        <v>0</v>
      </c>
      <c r="E45" s="99">
        <v>0</v>
      </c>
      <c r="F45" s="99">
        <v>0</v>
      </c>
      <c r="G45" s="99">
        <v>0</v>
      </c>
      <c r="H45" s="99">
        <v>33530.548999999999</v>
      </c>
      <c r="I45" s="99">
        <v>52960</v>
      </c>
      <c r="J45" s="99">
        <v>58851.677000000003</v>
      </c>
    </row>
    <row r="46" spans="1:10" ht="15" x14ac:dyDescent="0.2">
      <c r="A46" s="97" t="s">
        <v>712</v>
      </c>
      <c r="B46" s="99">
        <v>0</v>
      </c>
      <c r="C46" s="99">
        <v>0</v>
      </c>
      <c r="D46" s="99">
        <v>0</v>
      </c>
      <c r="E46" s="99">
        <v>0</v>
      </c>
      <c r="F46" s="99">
        <v>0</v>
      </c>
      <c r="G46" s="99">
        <v>0.29558600160089554</v>
      </c>
      <c r="H46" s="99">
        <v>2586.6772299999998</v>
      </c>
      <c r="I46" s="99">
        <v>3806.9416139999998</v>
      </c>
      <c r="J46" s="99">
        <v>4991.866514999987</v>
      </c>
    </row>
    <row r="47" spans="1:10" x14ac:dyDescent="0.2">
      <c r="A47" s="474" t="s">
        <v>196</v>
      </c>
      <c r="B47" s="99">
        <v>0</v>
      </c>
      <c r="C47" s="99">
        <v>0</v>
      </c>
      <c r="D47" s="99">
        <v>0</v>
      </c>
      <c r="E47" s="99">
        <v>0</v>
      </c>
      <c r="F47" s="99">
        <v>0</v>
      </c>
      <c r="G47" s="99">
        <v>30000.295586001601</v>
      </c>
      <c r="H47" s="99">
        <v>59056.423816001596</v>
      </c>
      <c r="I47" s="99">
        <v>109903.36543000159</v>
      </c>
      <c r="J47" s="99">
        <v>157953.55494500155</v>
      </c>
    </row>
    <row r="48" spans="1:10" x14ac:dyDescent="0.2">
      <c r="A48" s="102" t="s">
        <v>208</v>
      </c>
      <c r="B48" s="91"/>
      <c r="C48" s="91"/>
      <c r="D48" s="91"/>
      <c r="E48" s="91"/>
      <c r="F48" s="91"/>
      <c r="G48" s="91"/>
      <c r="H48" s="91"/>
      <c r="I48" s="91"/>
      <c r="J48" s="91"/>
    </row>
    <row r="49" spans="1:10" x14ac:dyDescent="0.2">
      <c r="A49" s="102" t="s">
        <v>209</v>
      </c>
      <c r="B49" s="91"/>
      <c r="C49" s="91"/>
      <c r="D49" s="91"/>
      <c r="E49" s="91"/>
      <c r="F49" s="103"/>
      <c r="G49" s="103"/>
      <c r="H49" s="103"/>
      <c r="I49" s="103"/>
      <c r="J49" s="103"/>
    </row>
    <row r="50" spans="1:10" x14ac:dyDescent="0.2">
      <c r="A50" s="102" t="s">
        <v>210</v>
      </c>
      <c r="B50" s="91"/>
      <c r="C50" s="91"/>
      <c r="D50" s="91"/>
      <c r="E50" s="91"/>
      <c r="F50" s="103"/>
      <c r="G50" s="103"/>
      <c r="H50" s="103"/>
      <c r="I50" s="103"/>
      <c r="J50" s="103"/>
    </row>
    <row r="51" spans="1:10" x14ac:dyDescent="0.2">
      <c r="A51" s="102" t="s">
        <v>14</v>
      </c>
      <c r="B51" s="91"/>
      <c r="C51" s="91"/>
      <c r="D51" s="91"/>
      <c r="E51" s="91"/>
      <c r="F51" s="91"/>
      <c r="G51" s="91"/>
      <c r="H51" s="104"/>
      <c r="I51" s="104"/>
      <c r="J51" s="104"/>
    </row>
  </sheetData>
  <mergeCells count="2">
    <mergeCell ref="A6:J6"/>
    <mergeCell ref="A31:J3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baseColWidth="10" defaultColWidth="11.42578125" defaultRowHeight="12.75" x14ac:dyDescent="0.2"/>
  <cols>
    <col min="1" max="1" width="45.85546875" style="393" bestFit="1" customWidth="1"/>
    <col min="2" max="2" width="12.28515625" style="393" customWidth="1"/>
    <col min="3" max="3" width="11.5703125" style="393" customWidth="1"/>
    <col min="4" max="4" width="10.7109375" style="393" bestFit="1" customWidth="1"/>
    <col min="5" max="16384" width="11.42578125" style="393"/>
  </cols>
  <sheetData>
    <row r="1" spans="1:8" x14ac:dyDescent="0.2">
      <c r="A1" s="90" t="s">
        <v>633</v>
      </c>
      <c r="B1" s="390"/>
      <c r="C1" s="391"/>
      <c r="D1" s="392"/>
    </row>
    <row r="2" spans="1:8" x14ac:dyDescent="0.2">
      <c r="A2" s="90" t="s">
        <v>634</v>
      </c>
      <c r="B2" s="390"/>
      <c r="C2" s="391"/>
      <c r="D2" s="392"/>
    </row>
    <row r="3" spans="1:8" x14ac:dyDescent="0.2">
      <c r="A3" s="90" t="s">
        <v>635</v>
      </c>
      <c r="B3" s="390"/>
      <c r="C3" s="391"/>
      <c r="D3" s="392"/>
    </row>
    <row r="4" spans="1:8" x14ac:dyDescent="0.2">
      <c r="A4" s="93" t="s">
        <v>636</v>
      </c>
      <c r="B4" s="390"/>
      <c r="C4" s="391"/>
      <c r="D4" s="392"/>
    </row>
    <row r="5" spans="1:8" x14ac:dyDescent="0.2">
      <c r="A5" s="620"/>
      <c r="B5" s="620"/>
      <c r="C5" s="620"/>
    </row>
    <row r="6" spans="1:8" x14ac:dyDescent="0.2">
      <c r="A6" s="394"/>
      <c r="B6" s="395">
        <v>2012</v>
      </c>
      <c r="C6" s="396">
        <v>2013</v>
      </c>
      <c r="D6" s="396">
        <v>2014</v>
      </c>
      <c r="E6" s="396">
        <v>2015</v>
      </c>
      <c r="F6" s="396">
        <v>2016</v>
      </c>
      <c r="G6" s="396">
        <v>2017</v>
      </c>
      <c r="H6" s="396">
        <v>2018</v>
      </c>
    </row>
    <row r="7" spans="1:8" s="401" customFormat="1" x14ac:dyDescent="0.2">
      <c r="A7" s="397" t="s">
        <v>121</v>
      </c>
      <c r="B7" s="398">
        <v>9506921.0009999983</v>
      </c>
      <c r="C7" s="398">
        <v>9074478.8990000002</v>
      </c>
      <c r="D7" s="399">
        <v>9280178.9449999984</v>
      </c>
      <c r="E7" s="400">
        <v>11694613.354999999</v>
      </c>
      <c r="F7" s="400">
        <v>11432247.559999999</v>
      </c>
      <c r="G7" s="400">
        <v>12502020.273</v>
      </c>
      <c r="H7" s="400">
        <v>14380856.331</v>
      </c>
    </row>
    <row r="8" spans="1:8" s="401" customFormat="1" x14ac:dyDescent="0.2">
      <c r="A8" s="397" t="s">
        <v>140</v>
      </c>
      <c r="B8" s="398">
        <v>-69808.689000001352</v>
      </c>
      <c r="C8" s="398">
        <v>-743906.38299999922</v>
      </c>
      <c r="D8" s="398">
        <v>-1268674.0770000007</v>
      </c>
      <c r="E8" s="398">
        <v>-650606.15900000092</v>
      </c>
      <c r="F8" s="398">
        <v>-867277.66900000069</v>
      </c>
      <c r="G8" s="398">
        <v>-974089.34199999925</v>
      </c>
      <c r="H8" s="398">
        <v>-669314.98300000094</v>
      </c>
    </row>
    <row r="9" spans="1:8" x14ac:dyDescent="0.2">
      <c r="A9" s="402" t="s">
        <v>141</v>
      </c>
      <c r="B9" s="403">
        <v>7238522.2539999988</v>
      </c>
      <c r="C9" s="403">
        <v>6200912.0140000014</v>
      </c>
      <c r="D9" s="403">
        <v>6737355.4939999999</v>
      </c>
      <c r="E9" s="403">
        <v>7555764.2640000004</v>
      </c>
      <c r="F9" s="403">
        <v>7559898.3149999985</v>
      </c>
      <c r="G9" s="403">
        <v>8179107.7640000014</v>
      </c>
      <c r="H9" s="403">
        <v>8899010.7039999999</v>
      </c>
    </row>
    <row r="10" spans="1:8" x14ac:dyDescent="0.2">
      <c r="A10" s="402" t="s">
        <v>637</v>
      </c>
      <c r="B10" s="403">
        <v>-7308330.943</v>
      </c>
      <c r="C10" s="403">
        <v>-6944818.3969999999</v>
      </c>
      <c r="D10" s="403">
        <v>-8006029.5710000005</v>
      </c>
      <c r="E10" s="403">
        <v>-8206370.4230000013</v>
      </c>
      <c r="F10" s="403">
        <v>-8427175.9839999992</v>
      </c>
      <c r="G10" s="403">
        <v>-9153197.1060000006</v>
      </c>
      <c r="H10" s="403">
        <v>-9568325.6870000008</v>
      </c>
    </row>
    <row r="11" spans="1:8" s="401" customFormat="1" x14ac:dyDescent="0.2">
      <c r="A11" s="397" t="s">
        <v>142</v>
      </c>
      <c r="B11" s="398">
        <v>3157684.9369999999</v>
      </c>
      <c r="C11" s="398">
        <v>3453434.091</v>
      </c>
      <c r="D11" s="398">
        <v>3725529.5809999998</v>
      </c>
      <c r="E11" s="398">
        <v>4898247.1459999997</v>
      </c>
      <c r="F11" s="398">
        <v>4814532.4629999995</v>
      </c>
      <c r="G11" s="398">
        <v>5463379.5779999997</v>
      </c>
      <c r="H11" s="398">
        <v>5841359.9460000005</v>
      </c>
    </row>
    <row r="12" spans="1:8" s="401" customFormat="1" x14ac:dyDescent="0.2">
      <c r="A12" s="397" t="s">
        <v>143</v>
      </c>
      <c r="B12" s="398">
        <v>6419044.7530000005</v>
      </c>
      <c r="C12" s="398">
        <v>6364951.1909999996</v>
      </c>
      <c r="D12" s="398">
        <v>6823323.4409999996</v>
      </c>
      <c r="E12" s="398">
        <v>7446972.3679999998</v>
      </c>
      <c r="F12" s="398">
        <v>7484992.7659999998</v>
      </c>
      <c r="G12" s="398">
        <v>8012730.0369999995</v>
      </c>
      <c r="H12" s="398">
        <v>9208811.3680000007</v>
      </c>
    </row>
    <row r="13" spans="1:8" s="401" customFormat="1" x14ac:dyDescent="0.2">
      <c r="A13" s="397" t="s">
        <v>122</v>
      </c>
      <c r="B13" s="398">
        <v>10447373.601</v>
      </c>
      <c r="C13" s="398">
        <v>11170794.364</v>
      </c>
      <c r="D13" s="398">
        <v>12133710.101999998</v>
      </c>
      <c r="E13" s="398">
        <v>13273957.674000002</v>
      </c>
      <c r="F13" s="398">
        <v>14073050.421999998</v>
      </c>
      <c r="G13" s="398">
        <v>15069539.561000001</v>
      </c>
      <c r="H13" s="398">
        <v>16211646.288999997</v>
      </c>
    </row>
    <row r="14" spans="1:8" x14ac:dyDescent="0.2">
      <c r="A14" s="402" t="s">
        <v>638</v>
      </c>
      <c r="B14" s="403">
        <v>16212384.598999999</v>
      </c>
      <c r="C14" s="403">
        <v>17168775.436000004</v>
      </c>
      <c r="D14" s="403">
        <v>18425683.255999997</v>
      </c>
      <c r="E14" s="403">
        <v>19729838.393000003</v>
      </c>
      <c r="F14" s="403">
        <v>20196246.34</v>
      </c>
      <c r="G14" s="403">
        <v>21162615.125</v>
      </c>
      <c r="H14" s="403">
        <v>22834272.252999999</v>
      </c>
    </row>
    <row r="15" spans="1:8" x14ac:dyDescent="0.2">
      <c r="A15" s="402" t="s">
        <v>639</v>
      </c>
      <c r="B15" s="403">
        <v>-314084.19199999998</v>
      </c>
      <c r="C15" s="403">
        <v>-329976.30499999999</v>
      </c>
      <c r="D15" s="403">
        <v>-350916.04500000004</v>
      </c>
      <c r="E15" s="403">
        <v>-395197.51899999997</v>
      </c>
      <c r="F15" s="403">
        <v>-432414.67700000003</v>
      </c>
      <c r="G15" s="403">
        <v>-342327.72899999999</v>
      </c>
      <c r="H15" s="403">
        <v>-390787.74100000004</v>
      </c>
    </row>
    <row r="16" spans="1:8" x14ac:dyDescent="0.2">
      <c r="A16" s="402" t="s">
        <v>640</v>
      </c>
      <c r="B16" s="403">
        <v>-5450926.8059999999</v>
      </c>
      <c r="C16" s="403">
        <v>-5668004.767</v>
      </c>
      <c r="D16" s="403">
        <v>-5941057.1090000002</v>
      </c>
      <c r="E16" s="403">
        <v>-6060683.2000000002</v>
      </c>
      <c r="F16" s="403">
        <v>-5690781.2410000004</v>
      </c>
      <c r="G16" s="403">
        <v>-5750747.835</v>
      </c>
      <c r="H16" s="403">
        <v>-6231838.2230000002</v>
      </c>
    </row>
    <row r="17" spans="1:8" s="401" customFormat="1" x14ac:dyDescent="0.2">
      <c r="A17" s="397" t="s">
        <v>641</v>
      </c>
      <c r="B17" s="398">
        <v>1892713.003</v>
      </c>
      <c r="C17" s="398">
        <v>1987474.6159999999</v>
      </c>
      <c r="D17" s="398">
        <v>2224208.6520000002</v>
      </c>
      <c r="E17" s="398">
        <v>2379385.6310000001</v>
      </c>
      <c r="F17" s="398">
        <v>2521070.4520000005</v>
      </c>
      <c r="G17" s="398">
        <v>2620005.8979999996</v>
      </c>
      <c r="H17" s="398">
        <v>2728471.6989999996</v>
      </c>
    </row>
    <row r="18" spans="1:8" x14ac:dyDescent="0.2">
      <c r="A18" s="402" t="s">
        <v>642</v>
      </c>
      <c r="B18" s="403">
        <v>783995.39299999992</v>
      </c>
      <c r="C18" s="403">
        <v>815991.21900000004</v>
      </c>
      <c r="D18" s="403">
        <v>856594.75399999996</v>
      </c>
      <c r="E18" s="403">
        <v>982609.1399999999</v>
      </c>
      <c r="F18" s="403">
        <v>1009033.692</v>
      </c>
      <c r="G18" s="403">
        <v>978696.03199999989</v>
      </c>
      <c r="H18" s="403">
        <v>981456.08100000001</v>
      </c>
    </row>
    <row r="19" spans="1:8" x14ac:dyDescent="0.2">
      <c r="A19" s="402" t="s">
        <v>643</v>
      </c>
      <c r="B19" s="403">
        <v>1108717.6099999999</v>
      </c>
      <c r="C19" s="403">
        <v>1171483.3969999999</v>
      </c>
      <c r="D19" s="403">
        <v>1361724.02</v>
      </c>
      <c r="E19" s="403">
        <v>1388218.24</v>
      </c>
      <c r="F19" s="403">
        <v>1502039.06</v>
      </c>
      <c r="G19" s="403">
        <v>1629561.17</v>
      </c>
      <c r="H19" s="403">
        <v>1727392.4109999998</v>
      </c>
    </row>
    <row r="20" spans="1:8" x14ac:dyDescent="0.2">
      <c r="A20" s="402" t="s">
        <v>644</v>
      </c>
      <c r="B20" s="403">
        <v>0</v>
      </c>
      <c r="C20" s="403">
        <v>0</v>
      </c>
      <c r="D20" s="403">
        <v>5889.8779999999997</v>
      </c>
      <c r="E20" s="403">
        <v>8558.2510000000002</v>
      </c>
      <c r="F20" s="403">
        <v>9997.7000000000007</v>
      </c>
      <c r="G20" s="403">
        <v>11748.696</v>
      </c>
      <c r="H20" s="403">
        <v>19623.207000000002</v>
      </c>
    </row>
    <row r="21" spans="1:8" s="401" customFormat="1" x14ac:dyDescent="0.2">
      <c r="A21" s="397" t="s">
        <v>645</v>
      </c>
      <c r="B21" s="398">
        <v>324668.95600000001</v>
      </c>
      <c r="C21" s="398">
        <v>247373.28899999999</v>
      </c>
      <c r="D21" s="398">
        <v>273558.82999999996</v>
      </c>
      <c r="E21" s="398">
        <v>272117.745</v>
      </c>
      <c r="F21" s="398">
        <v>459833.97100000002</v>
      </c>
      <c r="G21" s="398">
        <v>518645.49699999997</v>
      </c>
      <c r="H21" s="398">
        <v>587721.24100000004</v>
      </c>
    </row>
    <row r="22" spans="1:8" s="401" customFormat="1" x14ac:dyDescent="0.2">
      <c r="A22" s="397" t="s">
        <v>123</v>
      </c>
      <c r="B22" s="398">
        <v>314440.99199999997</v>
      </c>
      <c r="C22" s="398">
        <v>303392.78700000001</v>
      </c>
      <c r="D22" s="398">
        <v>337838.82500000001</v>
      </c>
      <c r="E22" s="398">
        <v>343491.45400000003</v>
      </c>
      <c r="F22" s="398">
        <v>308871.19799999997</v>
      </c>
      <c r="G22" s="398">
        <v>321155.788</v>
      </c>
      <c r="H22" s="398">
        <v>347555.13699999999</v>
      </c>
    </row>
    <row r="23" spans="1:8" s="401" customFormat="1" x14ac:dyDescent="0.2">
      <c r="A23" s="397" t="s">
        <v>124</v>
      </c>
      <c r="B23" s="398">
        <v>283912.15400000016</v>
      </c>
      <c r="C23" s="398">
        <v>169528.77600000004</v>
      </c>
      <c r="D23" s="398">
        <v>235560.43299999993</v>
      </c>
      <c r="E23" s="398">
        <v>-285749.96499999997</v>
      </c>
      <c r="F23" s="398">
        <v>203093.30100000004</v>
      </c>
      <c r="G23" s="398">
        <v>-277299.8629999999</v>
      </c>
      <c r="H23" s="398">
        <v>47808.318999999901</v>
      </c>
    </row>
    <row r="24" spans="1:8" x14ac:dyDescent="0.2">
      <c r="A24" s="402" t="s">
        <v>646</v>
      </c>
      <c r="B24" s="403">
        <v>-136302.01499999984</v>
      </c>
      <c r="C24" s="403">
        <v>-195378.22899999996</v>
      </c>
      <c r="D24" s="403">
        <v>-138722.06599999999</v>
      </c>
      <c r="E24" s="403">
        <v>-828988.85800000001</v>
      </c>
      <c r="F24" s="403">
        <v>-420982.83899999998</v>
      </c>
      <c r="G24" s="403">
        <v>-1052319.9739999999</v>
      </c>
      <c r="H24" s="403">
        <v>-864174.11100000003</v>
      </c>
    </row>
    <row r="25" spans="1:8" x14ac:dyDescent="0.2">
      <c r="A25" s="402" t="s">
        <v>647</v>
      </c>
      <c r="B25" s="403">
        <v>420214.16899999999</v>
      </c>
      <c r="C25" s="403">
        <v>364907.005</v>
      </c>
      <c r="D25" s="403">
        <v>374282.49899999995</v>
      </c>
      <c r="E25" s="403">
        <v>543238.89300000004</v>
      </c>
      <c r="F25" s="403">
        <v>624076.14</v>
      </c>
      <c r="G25" s="403">
        <v>775020.11100000003</v>
      </c>
      <c r="H25" s="403">
        <v>911982.42999999993</v>
      </c>
    </row>
    <row r="26" spans="1:8" x14ac:dyDescent="0.2">
      <c r="A26" s="404" t="s">
        <v>125</v>
      </c>
      <c r="B26" s="405">
        <v>22770029.707000002</v>
      </c>
      <c r="C26" s="406">
        <v>22953042.731000002</v>
      </c>
      <c r="D26" s="406">
        <v>24485055.786999997</v>
      </c>
      <c r="E26" s="406">
        <v>27677815.894000001</v>
      </c>
      <c r="F26" s="406">
        <v>28998166.903999995</v>
      </c>
      <c r="G26" s="406">
        <v>30754067.153999999</v>
      </c>
      <c r="H26" s="406">
        <v>34304059.015999995</v>
      </c>
    </row>
    <row r="27" spans="1:8" x14ac:dyDescent="0.2">
      <c r="A27" s="17" t="s">
        <v>14</v>
      </c>
    </row>
    <row r="30" spans="1:8" ht="15" x14ac:dyDescent="0.25">
      <c r="A30" s="407"/>
    </row>
  </sheetData>
  <mergeCells count="1">
    <mergeCell ref="A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baseColWidth="10" defaultColWidth="11.42578125" defaultRowHeight="15" x14ac:dyDescent="0.25"/>
  <cols>
    <col min="1" max="3" width="30.85546875" style="201" customWidth="1"/>
    <col min="4" max="16384" width="11.42578125" style="201"/>
  </cols>
  <sheetData>
    <row r="1" spans="1:3" x14ac:dyDescent="0.25">
      <c r="A1" s="202" t="s">
        <v>580</v>
      </c>
    </row>
    <row r="2" spans="1:3" x14ac:dyDescent="0.25">
      <c r="A2" s="202" t="s">
        <v>581</v>
      </c>
    </row>
    <row r="3" spans="1:3" x14ac:dyDescent="0.25">
      <c r="A3" s="209" t="s">
        <v>211</v>
      </c>
    </row>
    <row r="4" spans="1:3" x14ac:dyDescent="0.25">
      <c r="A4" s="203" t="s">
        <v>582</v>
      </c>
      <c r="B4" s="203" t="s">
        <v>574</v>
      </c>
      <c r="C4" s="203" t="s">
        <v>583</v>
      </c>
    </row>
    <row r="5" spans="1:3" x14ac:dyDescent="0.25">
      <c r="A5" s="27">
        <v>2473798.0320000001</v>
      </c>
      <c r="B5" s="27">
        <v>-24619.654677634127</v>
      </c>
      <c r="C5" s="27">
        <v>2498417.6866776343</v>
      </c>
    </row>
    <row r="6" spans="1:3" x14ac:dyDescent="0.25">
      <c r="A6" s="222" t="s">
        <v>352</v>
      </c>
    </row>
    <row r="9" spans="1:3" x14ac:dyDescent="0.25">
      <c r="B9" s="236"/>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baseColWidth="10" defaultColWidth="11.42578125" defaultRowHeight="12.75" x14ac:dyDescent="0.2"/>
  <cols>
    <col min="1" max="1" width="45.85546875" style="393" bestFit="1" customWidth="1"/>
    <col min="2" max="3" width="12.28515625" style="393" customWidth="1"/>
    <col min="4" max="16384" width="11.42578125" style="393"/>
  </cols>
  <sheetData>
    <row r="1" spans="1:8" x14ac:dyDescent="0.2">
      <c r="A1" s="408" t="s">
        <v>648</v>
      </c>
      <c r="B1" s="391"/>
      <c r="C1" s="391"/>
      <c r="D1" s="392"/>
    </row>
    <row r="2" spans="1:8" x14ac:dyDescent="0.2">
      <c r="A2" s="408" t="s">
        <v>654</v>
      </c>
      <c r="B2" s="391"/>
      <c r="C2" s="391"/>
      <c r="D2" s="392"/>
    </row>
    <row r="3" spans="1:8" x14ac:dyDescent="0.2">
      <c r="A3" s="408" t="s">
        <v>649</v>
      </c>
      <c r="B3" s="391"/>
      <c r="C3" s="391"/>
      <c r="D3" s="392"/>
    </row>
    <row r="4" spans="1:8" x14ac:dyDescent="0.2">
      <c r="A4" s="409" t="s">
        <v>636</v>
      </c>
      <c r="B4" s="391"/>
      <c r="C4" s="391"/>
      <c r="D4" s="392"/>
    </row>
    <row r="5" spans="1:8" x14ac:dyDescent="0.2">
      <c r="A5" s="621"/>
      <c r="B5" s="621"/>
      <c r="C5" s="621"/>
    </row>
    <row r="6" spans="1:8" x14ac:dyDescent="0.2">
      <c r="A6" s="394"/>
      <c r="B6" s="396">
        <v>2012</v>
      </c>
      <c r="C6" s="396">
        <v>2013</v>
      </c>
      <c r="D6" s="396">
        <v>2014</v>
      </c>
      <c r="E6" s="396">
        <v>2015</v>
      </c>
      <c r="F6" s="396">
        <v>2016</v>
      </c>
      <c r="G6" s="396">
        <v>2017</v>
      </c>
      <c r="H6" s="396">
        <v>2018</v>
      </c>
    </row>
    <row r="7" spans="1:8" s="401" customFormat="1" x14ac:dyDescent="0.2">
      <c r="A7" s="397" t="s">
        <v>121</v>
      </c>
      <c r="B7" s="400">
        <v>7482114.970999999</v>
      </c>
      <c r="C7" s="400">
        <v>7606479.3120000008</v>
      </c>
      <c r="D7" s="400">
        <v>7858853.4749999978</v>
      </c>
      <c r="E7" s="400">
        <v>10406660.577999998</v>
      </c>
      <c r="F7" s="400">
        <v>11420148.538999999</v>
      </c>
      <c r="G7" s="400">
        <v>11684392.612</v>
      </c>
      <c r="H7" s="400">
        <v>12848055.654999997</v>
      </c>
    </row>
    <row r="8" spans="1:8" s="401" customFormat="1" x14ac:dyDescent="0.2">
      <c r="A8" s="397" t="s">
        <v>140</v>
      </c>
      <c r="B8" s="398">
        <v>-500418.90000000049</v>
      </c>
      <c r="C8" s="398">
        <v>-667889.93099999917</v>
      </c>
      <c r="D8" s="398">
        <v>-1190173.782000002</v>
      </c>
      <c r="E8" s="398">
        <v>-855701.82500000112</v>
      </c>
      <c r="F8" s="398">
        <v>-385403.06000000052</v>
      </c>
      <c r="G8" s="398">
        <v>-968536.42599999905</v>
      </c>
      <c r="H8" s="398">
        <v>-960509.19200000167</v>
      </c>
    </row>
    <row r="9" spans="1:8" x14ac:dyDescent="0.2">
      <c r="A9" s="402" t="s">
        <v>141</v>
      </c>
      <c r="B9" s="403">
        <v>5061403.7119999994</v>
      </c>
      <c r="C9" s="403">
        <v>4985506.57</v>
      </c>
      <c r="D9" s="403">
        <v>5423701.9649999989</v>
      </c>
      <c r="E9" s="403">
        <v>6101106.4210000001</v>
      </c>
      <c r="F9" s="403">
        <v>7123742.9949999992</v>
      </c>
      <c r="G9" s="403">
        <v>7736393.3490000013</v>
      </c>
      <c r="H9" s="403">
        <v>7957793.5309999976</v>
      </c>
    </row>
    <row r="10" spans="1:8" x14ac:dyDescent="0.2">
      <c r="A10" s="402" t="s">
        <v>637</v>
      </c>
      <c r="B10" s="403">
        <v>-5561822.6119999988</v>
      </c>
      <c r="C10" s="403">
        <v>-5653396.5010000002</v>
      </c>
      <c r="D10" s="403">
        <v>-6613875.7470000004</v>
      </c>
      <c r="E10" s="403">
        <v>-6956808.2460000012</v>
      </c>
      <c r="F10" s="403">
        <v>-7509146.0549999997</v>
      </c>
      <c r="G10" s="403">
        <v>-8704929.7750000004</v>
      </c>
      <c r="H10" s="403">
        <v>-8918302.7229999993</v>
      </c>
    </row>
    <row r="11" spans="1:8" s="401" customFormat="1" x14ac:dyDescent="0.2">
      <c r="A11" s="397" t="s">
        <v>142</v>
      </c>
      <c r="B11" s="398">
        <v>2885114.3159999996</v>
      </c>
      <c r="C11" s="398">
        <v>3043940.051</v>
      </c>
      <c r="D11" s="398">
        <v>3357938.8250000002</v>
      </c>
      <c r="E11" s="398">
        <v>4800084.1979999999</v>
      </c>
      <c r="F11" s="398">
        <v>4759235.6539999992</v>
      </c>
      <c r="G11" s="398">
        <v>5051627.9579999996</v>
      </c>
      <c r="H11" s="398">
        <v>5514840.8439999996</v>
      </c>
    </row>
    <row r="12" spans="1:8" s="401" customFormat="1" x14ac:dyDescent="0.2">
      <c r="A12" s="397" t="s">
        <v>143</v>
      </c>
      <c r="B12" s="398">
        <v>5097419.5549999997</v>
      </c>
      <c r="C12" s="398">
        <v>5230429.1919999998</v>
      </c>
      <c r="D12" s="398">
        <v>5691088.432</v>
      </c>
      <c r="E12" s="398">
        <v>6462278.2050000001</v>
      </c>
      <c r="F12" s="398">
        <v>7046315.9450000003</v>
      </c>
      <c r="G12" s="398">
        <v>7601301.0800000001</v>
      </c>
      <c r="H12" s="398">
        <v>8293724.0030000005</v>
      </c>
    </row>
    <row r="13" spans="1:8" s="401" customFormat="1" x14ac:dyDescent="0.2">
      <c r="A13" s="397" t="s">
        <v>122</v>
      </c>
      <c r="B13" s="398">
        <v>10447373.601</v>
      </c>
      <c r="C13" s="398">
        <v>11170794.364</v>
      </c>
      <c r="D13" s="398">
        <v>12133710.101999998</v>
      </c>
      <c r="E13" s="398">
        <v>13273957.674000002</v>
      </c>
      <c r="F13" s="398">
        <v>14073050.421999998</v>
      </c>
      <c r="G13" s="398">
        <v>15069539.561000001</v>
      </c>
      <c r="H13" s="398">
        <v>16211646.288999997</v>
      </c>
    </row>
    <row r="14" spans="1:8" x14ac:dyDescent="0.2">
      <c r="A14" s="402" t="s">
        <v>638</v>
      </c>
      <c r="B14" s="403">
        <v>16212384.598999999</v>
      </c>
      <c r="C14" s="403">
        <v>17168775.436000004</v>
      </c>
      <c r="D14" s="403">
        <v>18425683.255999997</v>
      </c>
      <c r="E14" s="403">
        <v>19729838.393000003</v>
      </c>
      <c r="F14" s="403">
        <v>20196246.34</v>
      </c>
      <c r="G14" s="403">
        <v>21162615.125</v>
      </c>
      <c r="H14" s="403">
        <v>22834272.252999999</v>
      </c>
    </row>
    <row r="15" spans="1:8" x14ac:dyDescent="0.2">
      <c r="A15" s="402" t="s">
        <v>639</v>
      </c>
      <c r="B15" s="403">
        <v>-314084.19199999998</v>
      </c>
      <c r="C15" s="403">
        <v>-329976.30499999999</v>
      </c>
      <c r="D15" s="403">
        <v>-350916.04500000004</v>
      </c>
      <c r="E15" s="403">
        <v>-395197.51899999997</v>
      </c>
      <c r="F15" s="403">
        <v>-432414.67700000003</v>
      </c>
      <c r="G15" s="403">
        <v>-342327.72899999999</v>
      </c>
      <c r="H15" s="403">
        <v>-390787.74100000004</v>
      </c>
    </row>
    <row r="16" spans="1:8" x14ac:dyDescent="0.2">
      <c r="A16" s="402" t="s">
        <v>640</v>
      </c>
      <c r="B16" s="403">
        <v>-5450926.8059999999</v>
      </c>
      <c r="C16" s="403">
        <v>-5668004.767</v>
      </c>
      <c r="D16" s="403">
        <v>-5941057.1090000002</v>
      </c>
      <c r="E16" s="403">
        <v>-6060683.2000000002</v>
      </c>
      <c r="F16" s="403">
        <v>-5690781.2410000004</v>
      </c>
      <c r="G16" s="403">
        <v>-5750747.835</v>
      </c>
      <c r="H16" s="403">
        <v>-6231838.2230000002</v>
      </c>
    </row>
    <row r="17" spans="1:8" x14ac:dyDescent="0.2">
      <c r="A17" s="397" t="s">
        <v>641</v>
      </c>
      <c r="B17" s="398">
        <v>1892713.003</v>
      </c>
      <c r="C17" s="398">
        <v>1987474.6159999999</v>
      </c>
      <c r="D17" s="398">
        <v>2224208.6520000002</v>
      </c>
      <c r="E17" s="398">
        <v>2379385.6310000001</v>
      </c>
      <c r="F17" s="398">
        <v>2521070.4520000005</v>
      </c>
      <c r="G17" s="398">
        <v>2620005.8979999996</v>
      </c>
      <c r="H17" s="398">
        <v>2728471.6989999996</v>
      </c>
    </row>
    <row r="18" spans="1:8" x14ac:dyDescent="0.2">
      <c r="A18" s="402" t="s">
        <v>642</v>
      </c>
      <c r="B18" s="403">
        <v>783995.39299999992</v>
      </c>
      <c r="C18" s="403">
        <v>815991.21900000004</v>
      </c>
      <c r="D18" s="403">
        <v>856594.75399999996</v>
      </c>
      <c r="E18" s="403">
        <v>982609.1399999999</v>
      </c>
      <c r="F18" s="403">
        <v>1009033.692</v>
      </c>
      <c r="G18" s="403">
        <v>978696.03199999989</v>
      </c>
      <c r="H18" s="403">
        <v>981456.08100000001</v>
      </c>
    </row>
    <row r="19" spans="1:8" x14ac:dyDescent="0.2">
      <c r="A19" s="402" t="s">
        <v>643</v>
      </c>
      <c r="B19" s="403">
        <v>1108717.6099999999</v>
      </c>
      <c r="C19" s="403">
        <v>1171483.3969999999</v>
      </c>
      <c r="D19" s="403">
        <v>1361724.02</v>
      </c>
      <c r="E19" s="403">
        <v>1388218.24</v>
      </c>
      <c r="F19" s="403">
        <v>1502039.06</v>
      </c>
      <c r="G19" s="403">
        <v>1629561.17</v>
      </c>
      <c r="H19" s="403">
        <v>1727392.4109999998</v>
      </c>
    </row>
    <row r="20" spans="1:8" x14ac:dyDescent="0.2">
      <c r="A20" s="402" t="s">
        <v>644</v>
      </c>
      <c r="B20" s="403">
        <v>0</v>
      </c>
      <c r="C20" s="403">
        <v>0</v>
      </c>
      <c r="D20" s="403">
        <v>5889.8779999999997</v>
      </c>
      <c r="E20" s="403">
        <v>8558.2510000000002</v>
      </c>
      <c r="F20" s="403">
        <v>9997.7000000000007</v>
      </c>
      <c r="G20" s="403">
        <v>11748.696</v>
      </c>
      <c r="H20" s="403">
        <v>19623.207000000002</v>
      </c>
    </row>
    <row r="21" spans="1:8" x14ac:dyDescent="0.2">
      <c r="A21" s="397" t="s">
        <v>645</v>
      </c>
      <c r="B21" s="398">
        <v>324668.95600000001</v>
      </c>
      <c r="C21" s="398">
        <v>247373.28899999999</v>
      </c>
      <c r="D21" s="398">
        <v>273558.82999999996</v>
      </c>
      <c r="E21" s="398">
        <v>272117.745</v>
      </c>
      <c r="F21" s="398">
        <v>459833.97100000002</v>
      </c>
      <c r="G21" s="398">
        <v>518645.49699999997</v>
      </c>
      <c r="H21" s="398">
        <v>587721.24100000004</v>
      </c>
    </row>
    <row r="22" spans="1:8" x14ac:dyDescent="0.2">
      <c r="A22" s="397" t="s">
        <v>123</v>
      </c>
      <c r="B22" s="398">
        <v>314440.99199999997</v>
      </c>
      <c r="C22" s="398">
        <v>303392.78700000001</v>
      </c>
      <c r="D22" s="398">
        <v>337838.82500000001</v>
      </c>
      <c r="E22" s="398">
        <v>343491.45400000003</v>
      </c>
      <c r="F22" s="398">
        <v>308871.19799999997</v>
      </c>
      <c r="G22" s="398">
        <v>321155.788</v>
      </c>
      <c r="H22" s="398">
        <v>347555.13699999999</v>
      </c>
    </row>
    <row r="23" spans="1:8" x14ac:dyDescent="0.2">
      <c r="A23" s="397" t="s">
        <v>124</v>
      </c>
      <c r="B23" s="398">
        <v>283912.15400000016</v>
      </c>
      <c r="C23" s="398">
        <v>169528.77600000004</v>
      </c>
      <c r="D23" s="398">
        <v>235560.43299999993</v>
      </c>
      <c r="E23" s="398">
        <v>-285749.96499999997</v>
      </c>
      <c r="F23" s="398">
        <v>203093.30100000004</v>
      </c>
      <c r="G23" s="398">
        <v>-277299.8629999999</v>
      </c>
      <c r="H23" s="398">
        <v>47808.318999999901</v>
      </c>
    </row>
    <row r="24" spans="1:8" x14ac:dyDescent="0.2">
      <c r="A24" s="402" t="s">
        <v>646</v>
      </c>
      <c r="B24" s="403">
        <v>-136302.01499999984</v>
      </c>
      <c r="C24" s="403">
        <v>-195378.22899999996</v>
      </c>
      <c r="D24" s="403">
        <v>-138722.06599999999</v>
      </c>
      <c r="E24" s="403">
        <v>-828988.85800000001</v>
      </c>
      <c r="F24" s="403">
        <v>-420982.83899999998</v>
      </c>
      <c r="G24" s="403">
        <v>-1052319.9739999999</v>
      </c>
      <c r="H24" s="403">
        <v>-864174.11100000003</v>
      </c>
    </row>
    <row r="25" spans="1:8" x14ac:dyDescent="0.2">
      <c r="A25" s="402" t="s">
        <v>647</v>
      </c>
      <c r="B25" s="403">
        <v>420214.16899999999</v>
      </c>
      <c r="C25" s="403">
        <v>364907.005</v>
      </c>
      <c r="D25" s="403">
        <v>374282.49899999995</v>
      </c>
      <c r="E25" s="403">
        <v>543238.89300000004</v>
      </c>
      <c r="F25" s="403">
        <v>624076.14</v>
      </c>
      <c r="G25" s="403">
        <v>775020.11100000003</v>
      </c>
      <c r="H25" s="403">
        <v>911982.42999999993</v>
      </c>
    </row>
    <row r="26" spans="1:8" x14ac:dyDescent="0.2">
      <c r="A26" s="404" t="s">
        <v>125</v>
      </c>
      <c r="B26" s="406">
        <v>20745223.677000001</v>
      </c>
      <c r="C26" s="406">
        <v>21485043.144000001</v>
      </c>
      <c r="D26" s="406">
        <v>23063730.316999994</v>
      </c>
      <c r="E26" s="406">
        <v>26389863.117000002</v>
      </c>
      <c r="F26" s="406">
        <v>28986067.882999994</v>
      </c>
      <c r="G26" s="406">
        <v>29936439.493000001</v>
      </c>
      <c r="H26" s="406">
        <v>32771258.339999992</v>
      </c>
    </row>
    <row r="27" spans="1:8" x14ac:dyDescent="0.2">
      <c r="A27" s="17" t="s">
        <v>14</v>
      </c>
    </row>
    <row r="30" spans="1:8" ht="15" x14ac:dyDescent="0.25">
      <c r="A30" s="407"/>
    </row>
  </sheetData>
  <mergeCells count="1">
    <mergeCell ref="A5:C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baseColWidth="10" defaultColWidth="11.42578125" defaultRowHeight="12.75" x14ac:dyDescent="0.2"/>
  <cols>
    <col min="1" max="1" width="45.85546875" style="393" bestFit="1" customWidth="1"/>
    <col min="2" max="3" width="12.28515625" style="393" customWidth="1"/>
    <col min="4" max="16384" width="11.42578125" style="393"/>
  </cols>
  <sheetData>
    <row r="1" spans="1:8" x14ac:dyDescent="0.2">
      <c r="A1" s="92" t="s">
        <v>650</v>
      </c>
      <c r="B1" s="391"/>
      <c r="C1" s="391"/>
      <c r="D1" s="392"/>
    </row>
    <row r="2" spans="1:8" x14ac:dyDescent="0.2">
      <c r="A2" s="411" t="s">
        <v>655</v>
      </c>
      <c r="B2" s="391"/>
      <c r="C2" s="391"/>
      <c r="D2" s="392"/>
    </row>
    <row r="3" spans="1:8" x14ac:dyDescent="0.2">
      <c r="A3" s="411" t="s">
        <v>651</v>
      </c>
      <c r="B3" s="391"/>
      <c r="C3" s="391"/>
      <c r="D3" s="392"/>
    </row>
    <row r="4" spans="1:8" x14ac:dyDescent="0.2">
      <c r="A4" s="373" t="s">
        <v>0</v>
      </c>
      <c r="B4" s="391"/>
      <c r="C4" s="391"/>
      <c r="D4" s="392"/>
    </row>
    <row r="5" spans="1:8" x14ac:dyDescent="0.2">
      <c r="A5" s="621"/>
      <c r="B5" s="621"/>
      <c r="C5" s="621"/>
    </row>
    <row r="6" spans="1:8" x14ac:dyDescent="0.2">
      <c r="A6" s="394"/>
      <c r="B6" s="396">
        <v>2012</v>
      </c>
      <c r="C6" s="396">
        <v>2013</v>
      </c>
      <c r="D6" s="396">
        <v>2014</v>
      </c>
      <c r="E6" s="396">
        <v>2015</v>
      </c>
      <c r="F6" s="396">
        <v>2016</v>
      </c>
      <c r="G6" s="396">
        <v>2017</v>
      </c>
      <c r="H6" s="396">
        <v>2018</v>
      </c>
    </row>
    <row r="7" spans="1:8" s="401" customFormat="1" x14ac:dyDescent="0.2">
      <c r="A7" s="397" t="s">
        <v>121</v>
      </c>
      <c r="B7" s="400">
        <v>11487125.089425566</v>
      </c>
      <c r="C7" s="400">
        <v>10772131.938084662</v>
      </c>
      <c r="D7" s="400">
        <v>10519313.949725095</v>
      </c>
      <c r="E7" s="400">
        <v>12703695.102172755</v>
      </c>
      <c r="F7" s="400">
        <v>11966143.430482928</v>
      </c>
      <c r="G7" s="400">
        <v>12806102.99581771</v>
      </c>
      <c r="H7" s="400">
        <v>14380856.331</v>
      </c>
    </row>
    <row r="8" spans="1:8" s="401" customFormat="1" x14ac:dyDescent="0.2">
      <c r="A8" s="397" t="s">
        <v>140</v>
      </c>
      <c r="B8" s="398">
        <v>-84349.196000205848</v>
      </c>
      <c r="C8" s="398">
        <v>-883076.35032821656</v>
      </c>
      <c r="D8" s="398">
        <v>-1438073.6616109204</v>
      </c>
      <c r="E8" s="398">
        <v>-706744.38090747304</v>
      </c>
      <c r="F8" s="398">
        <v>-907780.28789545444</v>
      </c>
      <c r="G8" s="398">
        <v>-997781.81193006074</v>
      </c>
      <c r="H8" s="398">
        <v>-669314.98300000094</v>
      </c>
    </row>
    <row r="9" spans="1:8" x14ac:dyDescent="0.2">
      <c r="A9" s="402" t="s">
        <v>141</v>
      </c>
      <c r="B9" s="403">
        <v>8746239.7747433111</v>
      </c>
      <c r="C9" s="403">
        <v>7360978.3101290017</v>
      </c>
      <c r="D9" s="403">
        <v>7636960.2409957852</v>
      </c>
      <c r="E9" s="403">
        <v>8207721.158451993</v>
      </c>
      <c r="F9" s="403">
        <v>7912952.1192030767</v>
      </c>
      <c r="G9" s="403">
        <v>8378045.6400221605</v>
      </c>
      <c r="H9" s="403">
        <v>8899010.7039999999</v>
      </c>
    </row>
    <row r="10" spans="1:8" x14ac:dyDescent="0.2">
      <c r="A10" s="402" t="s">
        <v>637</v>
      </c>
      <c r="B10" s="403">
        <v>-8830588.9707435183</v>
      </c>
      <c r="C10" s="403">
        <v>-8244054.6604572171</v>
      </c>
      <c r="D10" s="403">
        <v>-9075033.9026067052</v>
      </c>
      <c r="E10" s="403">
        <v>-8914465.5393594671</v>
      </c>
      <c r="F10" s="403">
        <v>-8820732.4070985317</v>
      </c>
      <c r="G10" s="403">
        <v>-9375827.4519522209</v>
      </c>
      <c r="H10" s="403">
        <v>-9568325.6870000008</v>
      </c>
    </row>
    <row r="11" spans="1:8" s="401" customFormat="1" x14ac:dyDescent="0.2">
      <c r="A11" s="397" t="s">
        <v>142</v>
      </c>
      <c r="B11" s="398">
        <v>3815401.6279822346</v>
      </c>
      <c r="C11" s="398">
        <v>4099502.3606072827</v>
      </c>
      <c r="D11" s="398">
        <v>4222980.5614515329</v>
      </c>
      <c r="E11" s="398">
        <v>5320897.4413221963</v>
      </c>
      <c r="F11" s="398">
        <v>5039375.3022414641</v>
      </c>
      <c r="G11" s="398">
        <v>5596263.6480612829</v>
      </c>
      <c r="H11" s="398">
        <v>5841359.9460000005</v>
      </c>
    </row>
    <row r="12" spans="1:8" s="401" customFormat="1" x14ac:dyDescent="0.2">
      <c r="A12" s="397" t="s">
        <v>143</v>
      </c>
      <c r="B12" s="398">
        <v>7756072.6574435383</v>
      </c>
      <c r="C12" s="398">
        <v>7555705.927805597</v>
      </c>
      <c r="D12" s="398">
        <v>7734407.0498844823</v>
      </c>
      <c r="E12" s="398">
        <v>8089542.0417580325</v>
      </c>
      <c r="F12" s="398">
        <v>7834548.4161369186</v>
      </c>
      <c r="G12" s="398">
        <v>8207621.1596864881</v>
      </c>
      <c r="H12" s="398">
        <v>9208811.3680000007</v>
      </c>
    </row>
    <row r="13" spans="1:8" s="401" customFormat="1" x14ac:dyDescent="0.2">
      <c r="A13" s="397" t="s">
        <v>122</v>
      </c>
      <c r="B13" s="398">
        <v>12623465.304700226</v>
      </c>
      <c r="C13" s="398">
        <v>13260625.990929481</v>
      </c>
      <c r="D13" s="398">
        <v>13753862.58113678</v>
      </c>
      <c r="E13" s="398">
        <v>14419314.770893708</v>
      </c>
      <c r="F13" s="398">
        <v>14730274.075176718</v>
      </c>
      <c r="G13" s="398">
        <v>15436071.251179261</v>
      </c>
      <c r="H13" s="398">
        <v>16211646.288999997</v>
      </c>
    </row>
    <row r="14" spans="1:8" x14ac:dyDescent="0.2">
      <c r="A14" s="402" t="s">
        <v>638</v>
      </c>
      <c r="B14" s="403">
        <v>19589274.999445174</v>
      </c>
      <c r="C14" s="403">
        <v>20380709.049014349</v>
      </c>
      <c r="D14" s="403">
        <v>20885970.847845208</v>
      </c>
      <c r="E14" s="403">
        <v>21432247.800877735</v>
      </c>
      <c r="F14" s="403">
        <v>21139428.550111447</v>
      </c>
      <c r="G14" s="403">
        <v>21677346.783454515</v>
      </c>
      <c r="H14" s="403">
        <v>22834272.252999999</v>
      </c>
    </row>
    <row r="15" spans="1:8" x14ac:dyDescent="0.2">
      <c r="A15" s="402" t="s">
        <v>639</v>
      </c>
      <c r="B15" s="403">
        <v>-379505.03656606085</v>
      </c>
      <c r="C15" s="403">
        <v>-391708.25492727454</v>
      </c>
      <c r="D15" s="403">
        <v>-397772.07629597705</v>
      </c>
      <c r="E15" s="403">
        <v>-429297.54358784651</v>
      </c>
      <c r="F15" s="403">
        <v>-452608.8172313816</v>
      </c>
      <c r="G15" s="403">
        <v>-350654.05911763181</v>
      </c>
      <c r="H15" s="403">
        <v>-390787.74100000004</v>
      </c>
    </row>
    <row r="16" spans="1:8" x14ac:dyDescent="0.2">
      <c r="A16" s="402" t="s">
        <v>640</v>
      </c>
      <c r="B16" s="403">
        <v>-6586304.6581788855</v>
      </c>
      <c r="C16" s="403">
        <v>-6728374.8031575885</v>
      </c>
      <c r="D16" s="403">
        <v>-6734336.1904124524</v>
      </c>
      <c r="E16" s="403">
        <v>-6583635.4863961823</v>
      </c>
      <c r="F16" s="403">
        <v>-5956545.6577033438</v>
      </c>
      <c r="G16" s="403">
        <v>-5890621.4731576219</v>
      </c>
      <c r="H16" s="403">
        <v>-6231838.2230000002</v>
      </c>
    </row>
    <row r="17" spans="1:8" x14ac:dyDescent="0.2">
      <c r="A17" s="397" t="s">
        <v>641</v>
      </c>
      <c r="B17" s="398">
        <v>2286947.6901676538</v>
      </c>
      <c r="C17" s="398">
        <v>2359291.2634912226</v>
      </c>
      <c r="D17" s="398">
        <v>2521195.8992114947</v>
      </c>
      <c r="E17" s="398">
        <v>2584693.3685748121</v>
      </c>
      <c r="F17" s="398">
        <v>2638806.6273631705</v>
      </c>
      <c r="G17" s="398">
        <v>2683731.4807350468</v>
      </c>
      <c r="H17" s="398">
        <v>2728471.6989999996</v>
      </c>
    </row>
    <row r="18" spans="1:8" x14ac:dyDescent="0.2">
      <c r="A18" s="402" t="s">
        <v>642</v>
      </c>
      <c r="B18" s="403">
        <v>947294.4129836635</v>
      </c>
      <c r="C18" s="403">
        <v>968646.81368702988</v>
      </c>
      <c r="D18" s="403">
        <v>970971.48647854407</v>
      </c>
      <c r="E18" s="403">
        <v>1067394.5807563798</v>
      </c>
      <c r="F18" s="403">
        <v>1056156.440043163</v>
      </c>
      <c r="G18" s="403">
        <v>1002500.5490078767</v>
      </c>
      <c r="H18" s="403">
        <v>981456.08100000001</v>
      </c>
    </row>
    <row r="19" spans="1:8" x14ac:dyDescent="0.2">
      <c r="A19" s="402" t="s">
        <v>643</v>
      </c>
      <c r="B19" s="403">
        <v>1339653.2771839902</v>
      </c>
      <c r="C19" s="403">
        <v>1390644.4498041929</v>
      </c>
      <c r="D19" s="403">
        <v>1543548.0893371648</v>
      </c>
      <c r="E19" s="403">
        <v>1508002.0793243989</v>
      </c>
      <c r="F19" s="403">
        <v>1572185.5860640369</v>
      </c>
      <c r="G19" s="403">
        <v>1669196.4758746645</v>
      </c>
      <c r="H19" s="403">
        <v>1727392.4109999998</v>
      </c>
    </row>
    <row r="20" spans="1:8" x14ac:dyDescent="0.2">
      <c r="A20" s="402" t="s">
        <v>644</v>
      </c>
      <c r="B20" s="403">
        <v>0</v>
      </c>
      <c r="C20" s="403">
        <v>0</v>
      </c>
      <c r="D20" s="403">
        <v>6676.3233957854409</v>
      </c>
      <c r="E20" s="403">
        <v>9296.7084940334134</v>
      </c>
      <c r="F20" s="403">
        <v>10464.601255970281</v>
      </c>
      <c r="G20" s="403">
        <v>12034.455852505844</v>
      </c>
      <c r="H20" s="403">
        <v>19623.207000000002</v>
      </c>
    </row>
    <row r="21" spans="1:8" x14ac:dyDescent="0.2">
      <c r="A21" s="397" t="s">
        <v>645</v>
      </c>
      <c r="B21" s="398">
        <v>392294.50942454569</v>
      </c>
      <c r="C21" s="398">
        <v>293651.87100270839</v>
      </c>
      <c r="D21" s="398">
        <v>310085.7465727969</v>
      </c>
      <c r="E21" s="398">
        <v>295597.70463833306</v>
      </c>
      <c r="F21" s="398">
        <v>481308.61602812668</v>
      </c>
      <c r="G21" s="398">
        <v>531260.34895680775</v>
      </c>
      <c r="H21" s="398">
        <v>587721.24100000004</v>
      </c>
    </row>
    <row r="22" spans="1:8" x14ac:dyDescent="0.2">
      <c r="A22" s="397" t="s">
        <v>123</v>
      </c>
      <c r="B22" s="398">
        <v>379936.1547200327</v>
      </c>
      <c r="C22" s="398">
        <v>360151.49376647611</v>
      </c>
      <c r="D22" s="398">
        <v>382948.7217480843</v>
      </c>
      <c r="E22" s="398">
        <v>373129.9675634295</v>
      </c>
      <c r="F22" s="398">
        <v>323295.75067503977</v>
      </c>
      <c r="G22" s="398">
        <v>328967.15962884098</v>
      </c>
      <c r="H22" s="398">
        <v>347555.13699999999</v>
      </c>
    </row>
    <row r="23" spans="1:8" x14ac:dyDescent="0.2">
      <c r="A23" s="397" t="s">
        <v>124</v>
      </c>
      <c r="B23" s="398">
        <v>343048.44092669006</v>
      </c>
      <c r="C23" s="398">
        <v>201244.21057117067</v>
      </c>
      <c r="D23" s="398">
        <v>267013.61725306505</v>
      </c>
      <c r="E23" s="398">
        <v>-310406.19476868003</v>
      </c>
      <c r="F23" s="398">
        <v>212577.93419724045</v>
      </c>
      <c r="G23" s="398">
        <v>-284044.54070302076</v>
      </c>
      <c r="H23" s="398">
        <v>47808.318999999901</v>
      </c>
    </row>
    <row r="24" spans="1:8" x14ac:dyDescent="0.2">
      <c r="A24" s="402" t="s">
        <v>646</v>
      </c>
      <c r="B24" s="403">
        <v>-164692.46942107394</v>
      </c>
      <c r="C24" s="403">
        <v>-231929.57789005915</v>
      </c>
      <c r="D24" s="403">
        <v>-157244.91657509579</v>
      </c>
      <c r="E24" s="403">
        <v>-900519.01464769605</v>
      </c>
      <c r="F24" s="403">
        <v>-440643.10248770565</v>
      </c>
      <c r="G24" s="403">
        <v>-1077915.223086298</v>
      </c>
      <c r="H24" s="403">
        <v>-864174.11100000003</v>
      </c>
    </row>
    <row r="25" spans="1:8" x14ac:dyDescent="0.2">
      <c r="A25" s="402" t="s">
        <v>647</v>
      </c>
      <c r="B25" s="403">
        <v>507740.91034776397</v>
      </c>
      <c r="C25" s="403">
        <v>433173.78846122982</v>
      </c>
      <c r="D25" s="403">
        <v>424258.5338281609</v>
      </c>
      <c r="E25" s="403">
        <v>590112.81987901602</v>
      </c>
      <c r="F25" s="403">
        <v>653221.03668494604</v>
      </c>
      <c r="G25" s="403">
        <v>793870.6823832771</v>
      </c>
      <c r="H25" s="403">
        <v>911982.42999999993</v>
      </c>
    </row>
    <row r="26" spans="1:8" x14ac:dyDescent="0.2">
      <c r="A26" s="404" t="s">
        <v>125</v>
      </c>
      <c r="B26" s="406">
        <v>27512817.18936472</v>
      </c>
      <c r="C26" s="406">
        <v>27247096.767845724</v>
      </c>
      <c r="D26" s="406">
        <v>27754420.515647314</v>
      </c>
      <c r="E26" s="406">
        <v>30066024.719074357</v>
      </c>
      <c r="F26" s="406">
        <v>30352406.433923222</v>
      </c>
      <c r="G26" s="406">
        <v>31502088.695614647</v>
      </c>
      <c r="H26" s="406">
        <v>34304059.015999995</v>
      </c>
    </row>
    <row r="27" spans="1:8" x14ac:dyDescent="0.2">
      <c r="A27" s="17" t="s">
        <v>14</v>
      </c>
    </row>
    <row r="29" spans="1:8" ht="15" x14ac:dyDescent="0.25">
      <c r="A29" s="407"/>
    </row>
    <row r="31" spans="1:8" x14ac:dyDescent="0.2">
      <c r="B31" s="410"/>
      <c r="C31" s="410"/>
      <c r="D31" s="410"/>
      <c r="E31" s="410"/>
      <c r="F31" s="410"/>
    </row>
  </sheetData>
  <mergeCells count="1">
    <mergeCell ref="A5:C5"/>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baseColWidth="10" defaultColWidth="11.42578125" defaultRowHeight="12.75" x14ac:dyDescent="0.2"/>
  <cols>
    <col min="1" max="1" width="35" style="393" customWidth="1"/>
    <col min="2" max="3" width="12.28515625" style="393" customWidth="1"/>
    <col min="4" max="4" width="11.5703125" style="393" bestFit="1" customWidth="1"/>
    <col min="5" max="16384" width="11.42578125" style="393"/>
  </cols>
  <sheetData>
    <row r="1" spans="1:8" x14ac:dyDescent="0.2">
      <c r="A1" s="90" t="s">
        <v>652</v>
      </c>
      <c r="B1" s="391"/>
      <c r="C1" s="391"/>
      <c r="D1" s="392"/>
    </row>
    <row r="2" spans="1:8" x14ac:dyDescent="0.2">
      <c r="A2" s="369" t="s">
        <v>655</v>
      </c>
      <c r="B2" s="423"/>
      <c r="C2" s="423"/>
      <c r="D2" s="392"/>
    </row>
    <row r="3" spans="1:8" x14ac:dyDescent="0.2">
      <c r="A3" s="369" t="s">
        <v>653</v>
      </c>
      <c r="B3" s="423"/>
      <c r="C3" s="423"/>
      <c r="D3" s="392"/>
    </row>
    <row r="4" spans="1:8" x14ac:dyDescent="0.2">
      <c r="A4" s="370" t="s">
        <v>0</v>
      </c>
      <c r="B4" s="423"/>
      <c r="C4" s="423"/>
      <c r="D4" s="392"/>
    </row>
    <row r="5" spans="1:8" x14ac:dyDescent="0.2">
      <c r="A5" s="622"/>
      <c r="B5" s="622"/>
      <c r="C5" s="622"/>
    </row>
    <row r="6" spans="1:8" x14ac:dyDescent="0.2">
      <c r="A6" s="394"/>
      <c r="B6" s="412">
        <v>2012</v>
      </c>
      <c r="C6" s="413">
        <v>2013</v>
      </c>
      <c r="D6" s="413">
        <v>2014</v>
      </c>
      <c r="E6" s="413">
        <v>2015</v>
      </c>
      <c r="F6" s="413">
        <v>2016</v>
      </c>
      <c r="G6" s="413">
        <v>2017</v>
      </c>
      <c r="H6" s="413">
        <v>2018</v>
      </c>
    </row>
    <row r="7" spans="1:8" x14ac:dyDescent="0.2">
      <c r="A7" s="414" t="s">
        <v>121</v>
      </c>
      <c r="B7" s="400">
        <v>2446554.47815193</v>
      </c>
      <c r="C7" s="400">
        <v>1742632.8731626042</v>
      </c>
      <c r="D7" s="400">
        <v>1611107.8172394638</v>
      </c>
      <c r="E7" s="400">
        <v>1399085.107675601</v>
      </c>
      <c r="F7" s="400">
        <v>12664.055768087994</v>
      </c>
      <c r="G7" s="400">
        <v>837514.56247502821</v>
      </c>
      <c r="H7" s="400">
        <v>1532800.676</v>
      </c>
    </row>
    <row r="8" spans="1:8" x14ac:dyDescent="0.2">
      <c r="A8" s="415" t="s">
        <v>140</v>
      </c>
      <c r="B8" s="416">
        <v>520302.3521517255</v>
      </c>
      <c r="C8" s="416">
        <v>-90237.605875012465</v>
      </c>
      <c r="D8" s="416">
        <v>-88982.039370689585</v>
      </c>
      <c r="E8" s="416">
        <v>222792.55658564347</v>
      </c>
      <c r="F8" s="416">
        <v>-504378.57092747191</v>
      </c>
      <c r="G8" s="416">
        <v>-5687.9778364061558</v>
      </c>
      <c r="H8" s="416">
        <v>291194.20899999992</v>
      </c>
    </row>
    <row r="9" spans="1:8" x14ac:dyDescent="0.2">
      <c r="A9" s="417" t="s">
        <v>141</v>
      </c>
      <c r="B9" s="418">
        <v>2630592.283645906</v>
      </c>
      <c r="C9" s="418">
        <v>1442783.4310659042</v>
      </c>
      <c r="D9" s="418">
        <v>1489058.990630843</v>
      </c>
      <c r="E9" s="418">
        <v>1580174.4918360568</v>
      </c>
      <c r="F9" s="418">
        <v>456524.15150185744</v>
      </c>
      <c r="G9" s="418">
        <v>453482.41903488268</v>
      </c>
      <c r="H9" s="418">
        <v>941217.17299999995</v>
      </c>
    </row>
    <row r="10" spans="1:8" x14ac:dyDescent="0.2">
      <c r="A10" s="417" t="s">
        <v>637</v>
      </c>
      <c r="B10" s="418">
        <v>-2110289.9314941806</v>
      </c>
      <c r="C10" s="418">
        <v>-1533021.0369409169</v>
      </c>
      <c r="D10" s="418">
        <v>-1578041.0300015328</v>
      </c>
      <c r="E10" s="418">
        <v>-1357381.9352504134</v>
      </c>
      <c r="F10" s="418">
        <v>-960902.7224293293</v>
      </c>
      <c r="G10" s="418">
        <v>-459170.39687128889</v>
      </c>
      <c r="H10" s="418">
        <v>-650022.96400000004</v>
      </c>
    </row>
    <row r="11" spans="1:8" x14ac:dyDescent="0.2">
      <c r="A11" s="417" t="s">
        <v>142</v>
      </c>
      <c r="B11" s="416">
        <v>329344.57105513581</v>
      </c>
      <c r="C11" s="416">
        <v>486102.16364329425</v>
      </c>
      <c r="D11" s="416">
        <v>416673.27648505749</v>
      </c>
      <c r="E11" s="416">
        <v>106633.03897852029</v>
      </c>
      <c r="F11" s="416">
        <v>57879.217911374501</v>
      </c>
      <c r="G11" s="416">
        <v>421766.5256712542</v>
      </c>
      <c r="H11" s="416">
        <v>326519.10200000001</v>
      </c>
    </row>
    <row r="12" spans="1:8" x14ac:dyDescent="0.2">
      <c r="A12" s="419" t="s">
        <v>143</v>
      </c>
      <c r="B12" s="420">
        <v>1596907.5549450687</v>
      </c>
      <c r="C12" s="420">
        <v>1346768.3153943224</v>
      </c>
      <c r="D12" s="420">
        <v>1283416.580125096</v>
      </c>
      <c r="E12" s="420">
        <v>1069659.5121114375</v>
      </c>
      <c r="F12" s="420">
        <v>459163.40878418536</v>
      </c>
      <c r="G12" s="420">
        <v>421436.0146401801</v>
      </c>
      <c r="H12" s="420">
        <v>915087.36499999999</v>
      </c>
    </row>
    <row r="13" spans="1:8" x14ac:dyDescent="0.2">
      <c r="A13" s="421" t="s">
        <v>125</v>
      </c>
      <c r="B13" s="422">
        <v>2446554.47815193</v>
      </c>
      <c r="C13" s="422">
        <v>1742632.8731626042</v>
      </c>
      <c r="D13" s="422">
        <v>1611107.8172394638</v>
      </c>
      <c r="E13" s="422">
        <v>1399085.107675601</v>
      </c>
      <c r="F13" s="422">
        <v>12664.055768087994</v>
      </c>
      <c r="G13" s="422">
        <v>837514.56247502821</v>
      </c>
      <c r="H13" s="422">
        <v>1532800.676</v>
      </c>
    </row>
    <row r="14" spans="1:8" x14ac:dyDescent="0.2">
      <c r="A14" s="17" t="s">
        <v>14</v>
      </c>
    </row>
    <row r="16" spans="1:8" ht="15" x14ac:dyDescent="0.25">
      <c r="A16" s="407"/>
    </row>
  </sheetData>
  <mergeCells count="1">
    <mergeCell ref="A5:C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baseColWidth="10" defaultRowHeight="15" x14ac:dyDescent="0.25"/>
  <cols>
    <col min="1" max="1" width="46.140625" style="442" customWidth="1"/>
    <col min="2" max="16384" width="11.42578125" style="442"/>
  </cols>
  <sheetData>
    <row r="1" spans="1:8" x14ac:dyDescent="0.25">
      <c r="A1" s="369" t="s">
        <v>731</v>
      </c>
      <c r="B1" s="513"/>
      <c r="C1" s="513"/>
      <c r="D1" s="374"/>
      <c r="E1" s="17"/>
      <c r="F1" s="17"/>
      <c r="G1" s="17"/>
      <c r="H1" s="17"/>
    </row>
    <row r="2" spans="1:8" x14ac:dyDescent="0.25">
      <c r="A2" s="369" t="s">
        <v>730</v>
      </c>
      <c r="B2" s="513"/>
      <c r="C2" s="513"/>
      <c r="D2" s="374"/>
      <c r="E2" s="17"/>
      <c r="F2" s="17"/>
      <c r="G2" s="17"/>
      <c r="H2" s="17"/>
    </row>
    <row r="3" spans="1:8" x14ac:dyDescent="0.25">
      <c r="A3" s="369" t="s">
        <v>649</v>
      </c>
      <c r="B3" s="513"/>
      <c r="C3" s="513"/>
      <c r="D3" s="374"/>
      <c r="E3" s="17"/>
      <c r="F3" s="17"/>
      <c r="G3" s="17"/>
      <c r="H3" s="17"/>
    </row>
    <row r="4" spans="1:8" x14ac:dyDescent="0.25">
      <c r="A4" s="441" t="s">
        <v>0</v>
      </c>
      <c r="B4" s="513"/>
      <c r="C4" s="513"/>
      <c r="D4" s="374"/>
      <c r="E4" s="17"/>
      <c r="F4" s="17"/>
      <c r="G4" s="17"/>
      <c r="H4" s="17"/>
    </row>
    <row r="5" spans="1:8" x14ac:dyDescent="0.25">
      <c r="A5" s="623"/>
      <c r="B5" s="623"/>
      <c r="C5" s="623"/>
      <c r="D5" s="17"/>
      <c r="E5" s="17"/>
      <c r="F5" s="17"/>
      <c r="G5" s="17"/>
      <c r="H5" s="17"/>
    </row>
    <row r="6" spans="1:8" x14ac:dyDescent="0.25">
      <c r="A6" s="440"/>
      <c r="B6" s="514">
        <v>2012</v>
      </c>
      <c r="C6" s="514">
        <v>2013</v>
      </c>
      <c r="D6" s="514">
        <v>2014</v>
      </c>
      <c r="E6" s="514">
        <v>2015</v>
      </c>
      <c r="F6" s="514">
        <v>2016</v>
      </c>
      <c r="G6" s="514">
        <v>2017</v>
      </c>
      <c r="H6" s="514">
        <v>2018</v>
      </c>
    </row>
    <row r="7" spans="1:8" x14ac:dyDescent="0.25">
      <c r="A7" s="515" t="s">
        <v>121</v>
      </c>
      <c r="B7" s="516">
        <v>9040570.611273637</v>
      </c>
      <c r="C7" s="516">
        <v>9029499.064922059</v>
      </c>
      <c r="D7" s="516">
        <v>8908206.13248563</v>
      </c>
      <c r="E7" s="516">
        <v>11304609.994497154</v>
      </c>
      <c r="F7" s="516">
        <v>11953479.37471484</v>
      </c>
      <c r="G7" s="516">
        <v>11968588.433342682</v>
      </c>
      <c r="H7" s="516">
        <v>12848055.654999997</v>
      </c>
    </row>
    <row r="8" spans="1:8" x14ac:dyDescent="0.25">
      <c r="A8" s="515" t="s">
        <v>140</v>
      </c>
      <c r="B8" s="517">
        <v>-604651.54815193044</v>
      </c>
      <c r="C8" s="517">
        <v>-792838.74445320398</v>
      </c>
      <c r="D8" s="517">
        <v>-1349091.6222402321</v>
      </c>
      <c r="E8" s="517">
        <v>-929536.93749311683</v>
      </c>
      <c r="F8" s="517">
        <v>-403401.71696798212</v>
      </c>
      <c r="G8" s="517">
        <v>-992093.83409365441</v>
      </c>
      <c r="H8" s="517">
        <v>-960509.19200000167</v>
      </c>
    </row>
    <row r="9" spans="1:8" x14ac:dyDescent="0.25">
      <c r="A9" s="518" t="s">
        <v>141</v>
      </c>
      <c r="B9" s="519">
        <v>6115647.4910974065</v>
      </c>
      <c r="C9" s="519">
        <v>5918194.8790630959</v>
      </c>
      <c r="D9" s="519">
        <v>6147901.2503649415</v>
      </c>
      <c r="E9" s="519">
        <v>6627546.666615936</v>
      </c>
      <c r="F9" s="519">
        <v>7456427.96770122</v>
      </c>
      <c r="G9" s="519">
        <v>7924563.220987278</v>
      </c>
      <c r="H9" s="519">
        <v>7957793.5309999976</v>
      </c>
    </row>
    <row r="10" spans="1:8" x14ac:dyDescent="0.25">
      <c r="A10" s="518" t="s">
        <v>637</v>
      </c>
      <c r="B10" s="519">
        <v>-6720299.0392493354</v>
      </c>
      <c r="C10" s="519">
        <v>-6711033.6235163007</v>
      </c>
      <c r="D10" s="519">
        <v>-7496992.8726051729</v>
      </c>
      <c r="E10" s="519">
        <v>-7557083.6041090526</v>
      </c>
      <c r="F10" s="519">
        <v>-7859829.6846692022</v>
      </c>
      <c r="G10" s="519">
        <v>-8916657.0550809316</v>
      </c>
      <c r="H10" s="519">
        <v>-8918302.7229999993</v>
      </c>
    </row>
    <row r="11" spans="1:8" x14ac:dyDescent="0.25">
      <c r="A11" s="515" t="s">
        <v>142</v>
      </c>
      <c r="B11" s="517">
        <v>3486057.0569270984</v>
      </c>
      <c r="C11" s="517">
        <v>3613400.1969639882</v>
      </c>
      <c r="D11" s="517">
        <v>3806307.2849664753</v>
      </c>
      <c r="E11" s="517">
        <v>5214264.4023436755</v>
      </c>
      <c r="F11" s="517">
        <v>4981496.0843300894</v>
      </c>
      <c r="G11" s="517">
        <v>5174497.1223900281</v>
      </c>
      <c r="H11" s="517">
        <v>5514840.8439999996</v>
      </c>
    </row>
    <row r="12" spans="1:8" x14ac:dyDescent="0.25">
      <c r="A12" s="515" t="s">
        <v>143</v>
      </c>
      <c r="B12" s="517">
        <v>6159165.1024984689</v>
      </c>
      <c r="C12" s="517">
        <v>6208937.6124112746</v>
      </c>
      <c r="D12" s="517">
        <v>6450990.469759387</v>
      </c>
      <c r="E12" s="517">
        <v>7019882.529646595</v>
      </c>
      <c r="F12" s="517">
        <v>7375385.0073527331</v>
      </c>
      <c r="G12" s="517">
        <v>7786185.1450463086</v>
      </c>
      <c r="H12" s="517">
        <v>8293724.0030000005</v>
      </c>
    </row>
    <row r="13" spans="1:8" x14ac:dyDescent="0.25">
      <c r="A13" s="515" t="s">
        <v>122</v>
      </c>
      <c r="B13" s="517">
        <v>12623465.304700226</v>
      </c>
      <c r="C13" s="517">
        <v>13260625.990929481</v>
      </c>
      <c r="D13" s="517">
        <v>13753862.58113678</v>
      </c>
      <c r="E13" s="517">
        <v>14419314.770893708</v>
      </c>
      <c r="F13" s="517">
        <v>14730274.075176718</v>
      </c>
      <c r="G13" s="517">
        <v>15436071.251179261</v>
      </c>
      <c r="H13" s="517">
        <v>16211646.288999997</v>
      </c>
    </row>
    <row r="14" spans="1:8" x14ac:dyDescent="0.25">
      <c r="A14" s="518" t="s">
        <v>638</v>
      </c>
      <c r="B14" s="519">
        <v>19589274.999445174</v>
      </c>
      <c r="C14" s="519">
        <v>20380709.049014349</v>
      </c>
      <c r="D14" s="519">
        <v>20885970.847845208</v>
      </c>
      <c r="E14" s="519">
        <v>21432247.800877735</v>
      </c>
      <c r="F14" s="519">
        <v>21139428.550111447</v>
      </c>
      <c r="G14" s="519">
        <v>21677346.783454515</v>
      </c>
      <c r="H14" s="519">
        <v>22834272.252999999</v>
      </c>
    </row>
    <row r="15" spans="1:8" x14ac:dyDescent="0.25">
      <c r="A15" s="518" t="s">
        <v>639</v>
      </c>
      <c r="B15" s="519">
        <v>-379505.03656606085</v>
      </c>
      <c r="C15" s="519">
        <v>-391708.25492727454</v>
      </c>
      <c r="D15" s="519">
        <v>-397772.07629597705</v>
      </c>
      <c r="E15" s="519">
        <v>-429297.54358784651</v>
      </c>
      <c r="F15" s="519">
        <v>-452608.8172313816</v>
      </c>
      <c r="G15" s="519">
        <v>-350654.05911763181</v>
      </c>
      <c r="H15" s="519">
        <v>-390787.74100000004</v>
      </c>
    </row>
    <row r="16" spans="1:8" x14ac:dyDescent="0.25">
      <c r="A16" s="518" t="s">
        <v>640</v>
      </c>
      <c r="B16" s="519">
        <v>-6586304.6581788855</v>
      </c>
      <c r="C16" s="519">
        <v>-6728374.8031575885</v>
      </c>
      <c r="D16" s="519">
        <v>-6734336.1904124524</v>
      </c>
      <c r="E16" s="519">
        <v>-6583635.4863961823</v>
      </c>
      <c r="F16" s="519">
        <v>-5956545.6577033438</v>
      </c>
      <c r="G16" s="519">
        <v>-5890621.4731576219</v>
      </c>
      <c r="H16" s="519">
        <v>-6231838.2230000002</v>
      </c>
    </row>
    <row r="17" spans="1:8" x14ac:dyDescent="0.25">
      <c r="A17" s="515" t="s">
        <v>641</v>
      </c>
      <c r="B17" s="517">
        <v>2286947.6901676538</v>
      </c>
      <c r="C17" s="517">
        <v>2359291.2634912226</v>
      </c>
      <c r="D17" s="517">
        <v>2521195.8992114947</v>
      </c>
      <c r="E17" s="517">
        <v>2584693.3685748121</v>
      </c>
      <c r="F17" s="517">
        <v>2638806.6273631705</v>
      </c>
      <c r="G17" s="517">
        <v>2683731.4807350468</v>
      </c>
      <c r="H17" s="517">
        <v>2728471.6989999996</v>
      </c>
    </row>
    <row r="18" spans="1:8" x14ac:dyDescent="0.25">
      <c r="A18" s="518" t="s">
        <v>642</v>
      </c>
      <c r="B18" s="519">
        <v>947294.4129836635</v>
      </c>
      <c r="C18" s="519">
        <v>968646.81368702988</v>
      </c>
      <c r="D18" s="519">
        <v>970971.48647854407</v>
      </c>
      <c r="E18" s="519">
        <v>1067394.5807563798</v>
      </c>
      <c r="F18" s="519">
        <v>1056156.440043163</v>
      </c>
      <c r="G18" s="519">
        <v>1002500.5490078767</v>
      </c>
      <c r="H18" s="519">
        <v>981456.08100000001</v>
      </c>
    </row>
    <row r="19" spans="1:8" x14ac:dyDescent="0.25">
      <c r="A19" s="518" t="s">
        <v>643</v>
      </c>
      <c r="B19" s="519">
        <v>1339653.2771839902</v>
      </c>
      <c r="C19" s="519">
        <v>1390644.4498041929</v>
      </c>
      <c r="D19" s="519">
        <v>1543548.0893371648</v>
      </c>
      <c r="E19" s="519">
        <v>1508002.0793243989</v>
      </c>
      <c r="F19" s="519">
        <v>1572185.5860640369</v>
      </c>
      <c r="G19" s="519">
        <v>1669196.4758746645</v>
      </c>
      <c r="H19" s="519">
        <v>1727392.4109999998</v>
      </c>
    </row>
    <row r="20" spans="1:8" x14ac:dyDescent="0.25">
      <c r="A20" s="518" t="s">
        <v>644</v>
      </c>
      <c r="B20" s="519">
        <v>0</v>
      </c>
      <c r="C20" s="519">
        <v>0</v>
      </c>
      <c r="D20" s="519">
        <v>6676.3233957854409</v>
      </c>
      <c r="E20" s="519">
        <v>9296.7084940334134</v>
      </c>
      <c r="F20" s="519">
        <v>10464.601255970281</v>
      </c>
      <c r="G20" s="519">
        <v>12034.455852505844</v>
      </c>
      <c r="H20" s="519">
        <v>19623.207000000002</v>
      </c>
    </row>
    <row r="21" spans="1:8" x14ac:dyDescent="0.25">
      <c r="A21" s="515" t="s">
        <v>645</v>
      </c>
      <c r="B21" s="517">
        <v>392294.50942454569</v>
      </c>
      <c r="C21" s="517">
        <v>293651.87100270839</v>
      </c>
      <c r="D21" s="517">
        <v>310085.7465727969</v>
      </c>
      <c r="E21" s="517">
        <v>295597.70463833306</v>
      </c>
      <c r="F21" s="517">
        <v>481308.61602812668</v>
      </c>
      <c r="G21" s="517">
        <v>531260.34895680775</v>
      </c>
      <c r="H21" s="517">
        <v>587721.24100000004</v>
      </c>
    </row>
    <row r="22" spans="1:8" x14ac:dyDescent="0.25">
      <c r="A22" s="515" t="s">
        <v>123</v>
      </c>
      <c r="B22" s="517">
        <v>379936.1547200327</v>
      </c>
      <c r="C22" s="517">
        <v>360151.49376647611</v>
      </c>
      <c r="D22" s="517">
        <v>382948.7217480843</v>
      </c>
      <c r="E22" s="517">
        <v>373129.9675634295</v>
      </c>
      <c r="F22" s="517">
        <v>323295.75067503977</v>
      </c>
      <c r="G22" s="517">
        <v>328967.15962884098</v>
      </c>
      <c r="H22" s="517">
        <v>347555.13699999999</v>
      </c>
    </row>
    <row r="23" spans="1:8" x14ac:dyDescent="0.25">
      <c r="A23" s="515" t="s">
        <v>124</v>
      </c>
      <c r="B23" s="517">
        <v>343048.44092669006</v>
      </c>
      <c r="C23" s="517">
        <v>201244.21057117067</v>
      </c>
      <c r="D23" s="517">
        <v>267013.61725306505</v>
      </c>
      <c r="E23" s="517">
        <v>-310406.19476868003</v>
      </c>
      <c r="F23" s="517">
        <v>212577.93419724045</v>
      </c>
      <c r="G23" s="517">
        <v>-284044.54070302076</v>
      </c>
      <c r="H23" s="517">
        <v>47808.318999999901</v>
      </c>
    </row>
    <row r="24" spans="1:8" x14ac:dyDescent="0.25">
      <c r="A24" s="518" t="s">
        <v>646</v>
      </c>
      <c r="B24" s="519">
        <v>-164692.46942107394</v>
      </c>
      <c r="C24" s="519">
        <v>-231929.57789005915</v>
      </c>
      <c r="D24" s="519">
        <v>-157244.91657509579</v>
      </c>
      <c r="E24" s="519">
        <v>-900519.01464769605</v>
      </c>
      <c r="F24" s="519">
        <v>-440643.10248770565</v>
      </c>
      <c r="G24" s="519">
        <v>-1077915.223086298</v>
      </c>
      <c r="H24" s="519">
        <v>-864174.11100000003</v>
      </c>
    </row>
    <row r="25" spans="1:8" x14ac:dyDescent="0.25">
      <c r="A25" s="518" t="s">
        <v>647</v>
      </c>
      <c r="B25" s="519">
        <v>507740.91034776397</v>
      </c>
      <c r="C25" s="519">
        <v>433173.78846122982</v>
      </c>
      <c r="D25" s="519">
        <v>424258.5338281609</v>
      </c>
      <c r="E25" s="519">
        <v>590112.81987901602</v>
      </c>
      <c r="F25" s="519">
        <v>653221.03668494604</v>
      </c>
      <c r="G25" s="519">
        <v>793870.6823832771</v>
      </c>
      <c r="H25" s="519">
        <v>911982.42999999993</v>
      </c>
    </row>
    <row r="26" spans="1:8" x14ac:dyDescent="0.25">
      <c r="A26" s="520" t="s">
        <v>125</v>
      </c>
      <c r="B26" s="521">
        <v>25066262.711212788</v>
      </c>
      <c r="C26" s="521">
        <v>25504463.894683119</v>
      </c>
      <c r="D26" s="521">
        <v>26143312.698407847</v>
      </c>
      <c r="E26" s="521">
        <v>28666939.611398757</v>
      </c>
      <c r="F26" s="521">
        <v>30339742.378155131</v>
      </c>
      <c r="G26" s="521">
        <v>30664574.133139618</v>
      </c>
      <c r="H26" s="521">
        <v>32771258.339999992</v>
      </c>
    </row>
    <row r="27" spans="1:8" x14ac:dyDescent="0.25">
      <c r="A27" s="17" t="s">
        <v>14</v>
      </c>
      <c r="B27" s="484"/>
      <c r="C27" s="484"/>
      <c r="D27" s="484"/>
      <c r="E27" s="484"/>
      <c r="F27" s="484"/>
      <c r="G27" s="484"/>
      <c r="H27" s="484"/>
    </row>
    <row r="28" spans="1:8" x14ac:dyDescent="0.25">
      <c r="A28" s="484"/>
      <c r="B28" s="484"/>
      <c r="C28" s="484"/>
      <c r="D28" s="484"/>
      <c r="E28" s="484"/>
      <c r="F28" s="484"/>
      <c r="G28" s="484"/>
      <c r="H28" s="484"/>
    </row>
  </sheetData>
  <mergeCells count="1">
    <mergeCell ref="A5:C5"/>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baseColWidth="10" defaultRowHeight="15" x14ac:dyDescent="0.25"/>
  <cols>
    <col min="1" max="1" width="33.7109375" style="442" customWidth="1"/>
    <col min="2" max="16384" width="11.42578125" style="442"/>
  </cols>
  <sheetData>
    <row r="1" spans="1:3" x14ac:dyDescent="0.25">
      <c r="A1" s="369" t="s">
        <v>720</v>
      </c>
      <c r="B1" s="369"/>
      <c r="C1" s="369"/>
    </row>
    <row r="2" spans="1:3" x14ac:dyDescent="0.25">
      <c r="A2" s="586" t="s">
        <v>715</v>
      </c>
      <c r="B2" s="586"/>
      <c r="C2" s="586"/>
    </row>
    <row r="3" spans="1:3" x14ac:dyDescent="0.25">
      <c r="A3" s="624" t="s">
        <v>716</v>
      </c>
      <c r="B3" s="624"/>
      <c r="C3" s="624"/>
    </row>
    <row r="4" spans="1:3" ht="35.25" customHeight="1" x14ac:dyDescent="0.25">
      <c r="A4" s="480"/>
      <c r="B4" s="483" t="s">
        <v>717</v>
      </c>
      <c r="C4" s="477" t="s">
        <v>718</v>
      </c>
    </row>
    <row r="5" spans="1:3" x14ac:dyDescent="0.25">
      <c r="A5" s="478" t="s">
        <v>120</v>
      </c>
      <c r="B5" s="479">
        <v>632600</v>
      </c>
      <c r="C5" s="479">
        <v>536600</v>
      </c>
    </row>
    <row r="6" spans="1:3" x14ac:dyDescent="0.25">
      <c r="A6" s="478" t="s">
        <v>147</v>
      </c>
      <c r="B6" s="479">
        <v>1242200</v>
      </c>
      <c r="C6" s="479">
        <v>1251700</v>
      </c>
    </row>
    <row r="7" spans="1:3" x14ac:dyDescent="0.25">
      <c r="A7" s="481" t="s">
        <v>719</v>
      </c>
      <c r="B7" s="482">
        <v>1874800</v>
      </c>
      <c r="C7" s="482">
        <v>1788300</v>
      </c>
    </row>
    <row r="8" spans="1:3" x14ac:dyDescent="0.25">
      <c r="A8" s="230" t="s">
        <v>14</v>
      </c>
      <c r="B8" s="201"/>
      <c r="C8" s="201"/>
    </row>
  </sheetData>
  <mergeCells count="2">
    <mergeCell ref="A2:C2"/>
    <mergeCell ref="A3:C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baseColWidth="10" defaultRowHeight="12.75" x14ac:dyDescent="0.2"/>
  <cols>
    <col min="1" max="1" width="23.85546875" style="17" customWidth="1"/>
    <col min="2" max="16384" width="11.42578125" style="17"/>
  </cols>
  <sheetData>
    <row r="1" spans="1:6" x14ac:dyDescent="0.2">
      <c r="A1" s="485" t="s">
        <v>729</v>
      </c>
      <c r="B1" s="485"/>
      <c r="C1" s="485"/>
      <c r="D1" s="485"/>
      <c r="E1" s="485"/>
      <c r="F1" s="485"/>
    </row>
    <row r="2" spans="1:6" x14ac:dyDescent="0.2">
      <c r="A2" s="625" t="s">
        <v>721</v>
      </c>
      <c r="B2" s="625"/>
      <c r="C2" s="625"/>
      <c r="D2" s="625"/>
      <c r="E2" s="625"/>
      <c r="F2" s="625"/>
    </row>
    <row r="3" spans="1:6" x14ac:dyDescent="0.2">
      <c r="A3" s="626" t="s">
        <v>716</v>
      </c>
      <c r="B3" s="626"/>
      <c r="C3" s="626"/>
      <c r="D3" s="626"/>
      <c r="E3" s="626"/>
      <c r="F3" s="626"/>
    </row>
    <row r="4" spans="1:6" ht="24.75" customHeight="1" x14ac:dyDescent="0.2">
      <c r="A4" s="486"/>
      <c r="B4" s="627" t="s">
        <v>722</v>
      </c>
      <c r="C4" s="627" t="s">
        <v>723</v>
      </c>
      <c r="D4" s="627" t="s">
        <v>724</v>
      </c>
      <c r="E4" s="627" t="s">
        <v>725</v>
      </c>
      <c r="F4" s="627" t="s">
        <v>726</v>
      </c>
    </row>
    <row r="5" spans="1:6" ht="30" customHeight="1" x14ac:dyDescent="0.2">
      <c r="A5" s="487"/>
      <c r="B5" s="628"/>
      <c r="C5" s="628"/>
      <c r="D5" s="628"/>
      <c r="E5" s="628"/>
      <c r="F5" s="628"/>
    </row>
    <row r="6" spans="1:6" x14ac:dyDescent="0.2">
      <c r="A6" s="488">
        <v>1997</v>
      </c>
      <c r="B6" s="489">
        <v>-27361</v>
      </c>
      <c r="C6" s="490">
        <v>402938</v>
      </c>
      <c r="D6" s="490">
        <v>150829</v>
      </c>
      <c r="E6" s="490">
        <v>252109</v>
      </c>
      <c r="F6" s="490">
        <v>375577</v>
      </c>
    </row>
    <row r="7" spans="1:6" x14ac:dyDescent="0.2">
      <c r="A7" s="491">
        <v>1998</v>
      </c>
      <c r="B7" s="492">
        <v>-5381</v>
      </c>
      <c r="C7" s="493">
        <v>185156</v>
      </c>
      <c r="D7" s="493">
        <v>77437</v>
      </c>
      <c r="E7" s="493">
        <v>107719</v>
      </c>
      <c r="F7" s="493">
        <v>179775</v>
      </c>
    </row>
    <row r="8" spans="1:6" x14ac:dyDescent="0.2">
      <c r="A8" s="491">
        <v>1999</v>
      </c>
      <c r="B8" s="492">
        <v>-73261</v>
      </c>
      <c r="C8" s="493">
        <v>174596</v>
      </c>
      <c r="D8" s="493">
        <v>54027</v>
      </c>
      <c r="E8" s="493">
        <v>120569</v>
      </c>
      <c r="F8" s="493">
        <v>101335</v>
      </c>
    </row>
    <row r="9" spans="1:6" x14ac:dyDescent="0.2">
      <c r="A9" s="491">
        <v>2000</v>
      </c>
      <c r="B9" s="492">
        <v>-5846</v>
      </c>
      <c r="C9" s="493">
        <v>218960</v>
      </c>
      <c r="D9" s="493">
        <v>57655</v>
      </c>
      <c r="E9" s="493">
        <v>161305</v>
      </c>
      <c r="F9" s="493">
        <v>213114</v>
      </c>
    </row>
    <row r="10" spans="1:6" x14ac:dyDescent="0.2">
      <c r="A10" s="491">
        <v>2001</v>
      </c>
      <c r="B10" s="492">
        <v>9034</v>
      </c>
      <c r="C10" s="493">
        <v>128986</v>
      </c>
      <c r="D10" s="493">
        <v>56085</v>
      </c>
      <c r="E10" s="493">
        <v>72901</v>
      </c>
      <c r="F10" s="493">
        <v>138020</v>
      </c>
    </row>
    <row r="11" spans="1:6" x14ac:dyDescent="0.2">
      <c r="A11" s="491">
        <v>2002</v>
      </c>
      <c r="B11" s="492">
        <v>-39450</v>
      </c>
      <c r="C11" s="493">
        <v>88047</v>
      </c>
      <c r="D11" s="493">
        <v>31853</v>
      </c>
      <c r="E11" s="493">
        <v>56194</v>
      </c>
      <c r="F11" s="493">
        <v>48597</v>
      </c>
    </row>
    <row r="12" spans="1:6" x14ac:dyDescent="0.2">
      <c r="A12" s="491">
        <v>2003</v>
      </c>
      <c r="B12" s="492">
        <v>-3781</v>
      </c>
      <c r="C12" s="493">
        <v>114136</v>
      </c>
      <c r="D12" s="493">
        <v>38089</v>
      </c>
      <c r="E12" s="493">
        <v>76047</v>
      </c>
      <c r="F12" s="493">
        <v>110355</v>
      </c>
    </row>
    <row r="13" spans="1:6" x14ac:dyDescent="0.2">
      <c r="A13" s="491">
        <v>2004</v>
      </c>
      <c r="B13" s="492">
        <v>123324</v>
      </c>
      <c r="C13" s="493">
        <v>473144</v>
      </c>
      <c r="D13" s="493">
        <v>172579</v>
      </c>
      <c r="E13" s="493">
        <v>300565</v>
      </c>
      <c r="F13" s="493">
        <v>596468</v>
      </c>
    </row>
    <row r="14" spans="1:6" x14ac:dyDescent="0.2">
      <c r="A14" s="491">
        <v>2005</v>
      </c>
      <c r="B14" s="492">
        <v>455179.34152000002</v>
      </c>
      <c r="C14" s="493">
        <v>1264244.4081100002</v>
      </c>
      <c r="D14" s="493">
        <v>613157.54494000005</v>
      </c>
      <c r="E14" s="493">
        <v>651086.86317000003</v>
      </c>
      <c r="F14" s="493">
        <v>1719423.7496300002</v>
      </c>
    </row>
    <row r="15" spans="1:6" x14ac:dyDescent="0.2">
      <c r="A15" s="491">
        <v>2006</v>
      </c>
      <c r="B15" s="492">
        <v>496108.64373000001</v>
      </c>
      <c r="C15" s="493">
        <v>4078834.8112500003</v>
      </c>
      <c r="D15" s="493">
        <v>1998691.7108700001</v>
      </c>
      <c r="E15" s="493">
        <v>2080143.10038</v>
      </c>
      <c r="F15" s="493">
        <v>4574943.4549799999</v>
      </c>
    </row>
    <row r="16" spans="1:6" x14ac:dyDescent="0.2">
      <c r="A16" s="491">
        <v>2007</v>
      </c>
      <c r="B16" s="492">
        <v>1152329.8</v>
      </c>
      <c r="C16" s="493">
        <v>5054366.1882700007</v>
      </c>
      <c r="D16" s="493">
        <v>3299199.5749400002</v>
      </c>
      <c r="E16" s="493">
        <v>1755166.6133300001</v>
      </c>
      <c r="F16" s="493">
        <v>6206695.9882700006</v>
      </c>
    </row>
    <row r="17" spans="1:6" x14ac:dyDescent="0.2">
      <c r="A17" s="491">
        <v>2008</v>
      </c>
      <c r="B17" s="492">
        <v>-336375.13752000115</v>
      </c>
      <c r="C17" s="493">
        <v>4680595.0784200002</v>
      </c>
      <c r="D17" s="493">
        <v>3220332.4036000003</v>
      </c>
      <c r="E17" s="493">
        <v>1460262.6748199998</v>
      </c>
      <c r="F17" s="493">
        <v>4344219.9408999998</v>
      </c>
    </row>
    <row r="18" spans="1:6" x14ac:dyDescent="0.2">
      <c r="A18" s="491">
        <v>2009</v>
      </c>
      <c r="B18" s="492">
        <v>-560889.04473000043</v>
      </c>
      <c r="C18" s="493">
        <v>2068563.1776865458</v>
      </c>
      <c r="D18" s="493">
        <v>1316424.9252485009</v>
      </c>
      <c r="E18" s="493">
        <v>752138.25243804511</v>
      </c>
      <c r="F18" s="493">
        <v>1507674.1329565456</v>
      </c>
    </row>
    <row r="19" spans="1:6" x14ac:dyDescent="0.2">
      <c r="A19" s="491">
        <v>2010</v>
      </c>
      <c r="B19" s="492">
        <v>-117735.42530000233</v>
      </c>
      <c r="C19" s="493">
        <v>3783051.6724212249</v>
      </c>
      <c r="D19" s="493">
        <v>2155591.6905840379</v>
      </c>
      <c r="E19" s="493">
        <v>1627459.981837187</v>
      </c>
      <c r="F19" s="493">
        <v>3665316.2471212223</v>
      </c>
    </row>
    <row r="20" spans="1:6" x14ac:dyDescent="0.2">
      <c r="A20" s="491">
        <v>2011</v>
      </c>
      <c r="B20" s="492">
        <v>817724</v>
      </c>
      <c r="C20" s="493">
        <v>3965765</v>
      </c>
      <c r="D20" s="493">
        <v>3033472</v>
      </c>
      <c r="E20" s="493">
        <v>932293</v>
      </c>
      <c r="F20" s="493">
        <v>4783490</v>
      </c>
    </row>
    <row r="21" spans="1:6" x14ac:dyDescent="0.2">
      <c r="A21" s="491">
        <v>2012</v>
      </c>
      <c r="B21" s="492">
        <v>891034</v>
      </c>
      <c r="C21" s="493">
        <f>3278909</f>
        <v>3278909</v>
      </c>
      <c r="D21" s="493">
        <f>2712763</f>
        <v>2712763</v>
      </c>
      <c r="E21" s="493">
        <f>566147</f>
        <v>566147</v>
      </c>
      <c r="F21" s="493">
        <f>4169943</f>
        <v>4169943</v>
      </c>
    </row>
    <row r="22" spans="1:6" x14ac:dyDescent="0.2">
      <c r="A22" s="491">
        <v>2013</v>
      </c>
      <c r="B22" s="492">
        <v>-135651</v>
      </c>
      <c r="C22" s="493">
        <v>3129199</v>
      </c>
      <c r="D22" s="493">
        <v>2302008</v>
      </c>
      <c r="E22" s="493">
        <v>827191</v>
      </c>
      <c r="F22" s="493">
        <v>2993549</v>
      </c>
    </row>
    <row r="23" spans="1:6" x14ac:dyDescent="0.2">
      <c r="A23" s="491">
        <v>2014</v>
      </c>
      <c r="B23" s="492">
        <v>-139897.21316057301</v>
      </c>
      <c r="C23" s="493">
        <v>2642656.7148364577</v>
      </c>
      <c r="D23" s="493">
        <v>1989508.2006293277</v>
      </c>
      <c r="E23" s="493">
        <v>653148.51420712972</v>
      </c>
      <c r="F23" s="493">
        <v>2502759.5016758847</v>
      </c>
    </row>
    <row r="24" spans="1:6" x14ac:dyDescent="0.2">
      <c r="A24" s="491">
        <v>2015</v>
      </c>
      <c r="B24" s="492">
        <v>332751.65555371251</v>
      </c>
      <c r="C24" s="493">
        <v>1675908.9156503216</v>
      </c>
      <c r="D24" s="493">
        <v>1523610.7556618103</v>
      </c>
      <c r="E24" s="493">
        <v>152298.15998851135</v>
      </c>
      <c r="F24" s="493">
        <v>2008660.5712040341</v>
      </c>
    </row>
    <row r="25" spans="1:6" x14ac:dyDescent="0.2">
      <c r="A25" s="491">
        <v>2016</v>
      </c>
      <c r="B25" s="492">
        <v>-724578.75722851907</v>
      </c>
      <c r="C25" s="493">
        <v>725717.9718425225</v>
      </c>
      <c r="D25" s="493">
        <v>643366.98752692528</v>
      </c>
      <c r="E25" s="493">
        <v>82350.984315597205</v>
      </c>
      <c r="F25" s="493">
        <v>1139.2146140036621</v>
      </c>
    </row>
    <row r="26" spans="1:6" x14ac:dyDescent="0.2">
      <c r="A26" s="491">
        <v>2017</v>
      </c>
      <c r="B26" s="492">
        <v>-7168.1023315538278</v>
      </c>
      <c r="C26" s="493">
        <v>1279021.5196772318</v>
      </c>
      <c r="D26" s="493">
        <v>637365.66156097292</v>
      </c>
      <c r="E26" s="493">
        <v>530655.85811625898</v>
      </c>
      <c r="F26" s="493">
        <v>1271853.417345678</v>
      </c>
    </row>
    <row r="27" spans="1:6" x14ac:dyDescent="0.2">
      <c r="A27" s="491">
        <v>2018</v>
      </c>
      <c r="B27" s="492">
        <v>485931.66854387912</v>
      </c>
      <c r="C27" s="493">
        <v>1920002.9996800923</v>
      </c>
      <c r="D27" s="493">
        <v>1419532.1632892203</v>
      </c>
      <c r="E27" s="493">
        <v>500470.83639087219</v>
      </c>
      <c r="F27" s="493">
        <v>2405934.6682239715</v>
      </c>
    </row>
    <row r="28" spans="1:6" x14ac:dyDescent="0.2">
      <c r="A28" s="491" t="s">
        <v>727</v>
      </c>
      <c r="B28" s="492">
        <v>191966.9</v>
      </c>
      <c r="C28" s="493">
        <v>1838626.1615384615</v>
      </c>
      <c r="D28" s="493">
        <v>1611475.0892307691</v>
      </c>
      <c r="E28" s="493">
        <v>227151.07230769229</v>
      </c>
      <c r="F28" s="493">
        <v>2030593.0615384616</v>
      </c>
    </row>
    <row r="29" spans="1:6" x14ac:dyDescent="0.2">
      <c r="A29" s="494" t="s">
        <v>728</v>
      </c>
      <c r="B29" s="495">
        <v>174767.87700000009</v>
      </c>
      <c r="C29" s="496">
        <v>1750877.879</v>
      </c>
      <c r="D29" s="496">
        <v>1485589.335</v>
      </c>
      <c r="E29" s="496">
        <v>265288.54399999999</v>
      </c>
      <c r="F29" s="496">
        <v>1925645.7560000001</v>
      </c>
    </row>
    <row r="30" spans="1:6" x14ac:dyDescent="0.2">
      <c r="A30" s="230" t="s">
        <v>14</v>
      </c>
    </row>
  </sheetData>
  <mergeCells count="7">
    <mergeCell ref="A2:F2"/>
    <mergeCell ref="A3:F3"/>
    <mergeCell ref="B4:B5"/>
    <mergeCell ref="C4:C5"/>
    <mergeCell ref="D4:D5"/>
    <mergeCell ref="E4:E5"/>
    <mergeCell ref="F4:F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sqref="A1:C1"/>
    </sheetView>
  </sheetViews>
  <sheetFormatPr baseColWidth="10" defaultRowHeight="15" x14ac:dyDescent="0.25"/>
  <cols>
    <col min="1" max="1" width="61.28515625" style="442" bestFit="1" customWidth="1"/>
    <col min="2" max="2" width="11.42578125" style="442"/>
    <col min="3" max="3" width="22.28515625" style="442" customWidth="1"/>
    <col min="4" max="16384" width="11.42578125" style="442"/>
  </cols>
  <sheetData>
    <row r="1" spans="1:3" x14ac:dyDescent="0.25">
      <c r="A1" s="629" t="s">
        <v>656</v>
      </c>
      <c r="B1" s="629"/>
      <c r="C1" s="629"/>
    </row>
    <row r="2" spans="1:3" x14ac:dyDescent="0.25">
      <c r="A2" s="629" t="s">
        <v>657</v>
      </c>
      <c r="B2" s="629"/>
      <c r="C2" s="629"/>
    </row>
    <row r="3" spans="1:3" x14ac:dyDescent="0.25">
      <c r="A3" s="629" t="s">
        <v>156</v>
      </c>
      <c r="B3" s="629"/>
      <c r="C3" s="629"/>
    </row>
    <row r="4" spans="1:3" x14ac:dyDescent="0.25">
      <c r="A4" s="629" t="s">
        <v>658</v>
      </c>
      <c r="B4" s="629"/>
      <c r="C4" s="629"/>
    </row>
    <row r="5" spans="1:3" ht="27" x14ac:dyDescent="0.25">
      <c r="A5" s="443"/>
      <c r="B5" s="444" t="s">
        <v>659</v>
      </c>
      <c r="C5" s="444" t="s">
        <v>131</v>
      </c>
    </row>
    <row r="6" spans="1:3" ht="18" x14ac:dyDescent="0.25">
      <c r="A6" s="445"/>
      <c r="B6" s="446">
        <v>2019</v>
      </c>
      <c r="C6" s="446">
        <v>2019</v>
      </c>
    </row>
    <row r="7" spans="1:3" x14ac:dyDescent="0.25">
      <c r="A7" s="447" t="s">
        <v>157</v>
      </c>
      <c r="B7" s="448"/>
      <c r="C7" s="449"/>
    </row>
    <row r="8" spans="1:3" ht="16.5" x14ac:dyDescent="0.25">
      <c r="A8" s="447" t="s">
        <v>158</v>
      </c>
      <c r="B8" s="450"/>
      <c r="C8" s="451"/>
    </row>
    <row r="9" spans="1:3" x14ac:dyDescent="0.25">
      <c r="A9" s="447" t="s">
        <v>660</v>
      </c>
      <c r="B9" s="452">
        <v>43121508.45424322</v>
      </c>
      <c r="C9" s="453">
        <v>21.180238163580171</v>
      </c>
    </row>
    <row r="10" spans="1:3" x14ac:dyDescent="0.25">
      <c r="A10" s="454" t="s">
        <v>160</v>
      </c>
      <c r="B10" s="448">
        <v>36171648.82100001</v>
      </c>
      <c r="C10" s="455">
        <v>17.766635821914907</v>
      </c>
    </row>
    <row r="11" spans="1:3" x14ac:dyDescent="0.25">
      <c r="A11" s="454" t="s">
        <v>161</v>
      </c>
      <c r="B11" s="448">
        <v>351848.62000000005</v>
      </c>
      <c r="C11" s="455">
        <v>0.17281950090022202</v>
      </c>
    </row>
    <row r="12" spans="1:3" x14ac:dyDescent="0.25">
      <c r="A12" s="454" t="s">
        <v>162</v>
      </c>
      <c r="B12" s="448">
        <v>2928773.7459999998</v>
      </c>
      <c r="C12" s="455">
        <v>1.4385425670658976</v>
      </c>
    </row>
    <row r="13" spans="1:3" x14ac:dyDescent="0.25">
      <c r="A13" s="454" t="s">
        <v>163</v>
      </c>
      <c r="B13" s="448">
        <v>136696.535</v>
      </c>
      <c r="C13" s="455">
        <v>6.7142019637563818E-2</v>
      </c>
    </row>
    <row r="14" spans="1:3" x14ac:dyDescent="0.25">
      <c r="A14" s="454" t="s">
        <v>164</v>
      </c>
      <c r="B14" s="448">
        <v>809194.89094319916</v>
      </c>
      <c r="C14" s="455">
        <v>0.39745688695272768</v>
      </c>
    </row>
    <row r="15" spans="1:3" x14ac:dyDescent="0.25">
      <c r="A15" s="454" t="s">
        <v>165</v>
      </c>
      <c r="B15" s="448">
        <v>958528.17910000007</v>
      </c>
      <c r="C15" s="455">
        <v>0.47080577297947229</v>
      </c>
    </row>
    <row r="16" spans="1:3" x14ac:dyDescent="0.25">
      <c r="A16" s="454" t="s">
        <v>166</v>
      </c>
      <c r="B16" s="448">
        <v>1764817.6622000001</v>
      </c>
      <c r="C16" s="455">
        <v>0.86683559412937472</v>
      </c>
    </row>
    <row r="17" spans="1:3" ht="16.5" x14ac:dyDescent="0.25">
      <c r="A17" s="456"/>
      <c r="B17" s="448"/>
      <c r="C17" s="457">
        <v>0</v>
      </c>
    </row>
    <row r="18" spans="1:3" x14ac:dyDescent="0.25">
      <c r="A18" s="447" t="s">
        <v>661</v>
      </c>
      <c r="B18" s="452">
        <v>40086628.807258397</v>
      </c>
      <c r="C18" s="453">
        <v>19.689578953707016</v>
      </c>
    </row>
    <row r="19" spans="1:3" x14ac:dyDescent="0.25">
      <c r="A19" s="454" t="s">
        <v>662</v>
      </c>
      <c r="B19" s="448">
        <v>9041682.0407999996</v>
      </c>
      <c r="C19" s="458">
        <v>4.4410547285635413</v>
      </c>
    </row>
    <row r="20" spans="1:3" x14ac:dyDescent="0.25">
      <c r="A20" s="454" t="s">
        <v>663</v>
      </c>
      <c r="B20" s="448">
        <v>3333579.6242</v>
      </c>
      <c r="C20" s="458">
        <v>1.6373733876386769</v>
      </c>
    </row>
    <row r="21" spans="1:3" x14ac:dyDescent="0.25">
      <c r="A21" s="454" t="s">
        <v>664</v>
      </c>
      <c r="B21" s="448">
        <v>1779666.8153583922</v>
      </c>
      <c r="C21" s="458">
        <v>0.87412913769258183</v>
      </c>
    </row>
    <row r="22" spans="1:3" x14ac:dyDescent="0.25">
      <c r="A22" s="454" t="s">
        <v>665</v>
      </c>
      <c r="B22" s="448">
        <v>18752302.998400003</v>
      </c>
      <c r="C22" s="458">
        <v>9.2106760143416935</v>
      </c>
    </row>
    <row r="23" spans="1:3" x14ac:dyDescent="0.25">
      <c r="A23" s="454" t="s">
        <v>666</v>
      </c>
      <c r="B23" s="448">
        <v>7173423.7915000003</v>
      </c>
      <c r="C23" s="458">
        <v>3.5234116291057451</v>
      </c>
    </row>
    <row r="24" spans="1:3" x14ac:dyDescent="0.25">
      <c r="A24" s="454" t="s">
        <v>647</v>
      </c>
      <c r="B24" s="448">
        <v>5973.5370000000003</v>
      </c>
      <c r="C24" s="458">
        <v>2.9340563647770154E-3</v>
      </c>
    </row>
    <row r="25" spans="1:3" x14ac:dyDescent="0.25">
      <c r="A25" s="447" t="s">
        <v>174</v>
      </c>
      <c r="B25" s="452">
        <v>3034879.646984823</v>
      </c>
      <c r="C25" s="458">
        <v>1.4906592098731524</v>
      </c>
    </row>
    <row r="26" spans="1:3" x14ac:dyDescent="0.25">
      <c r="A26" s="447" t="s">
        <v>667</v>
      </c>
      <c r="B26" s="452">
        <v>7321028.4014000008</v>
      </c>
      <c r="C26" s="458">
        <v>3.5959114303369963</v>
      </c>
    </row>
    <row r="27" spans="1:3" x14ac:dyDescent="0.25">
      <c r="A27" s="454" t="s">
        <v>668</v>
      </c>
      <c r="B27" s="448">
        <v>16740.849999999999</v>
      </c>
      <c r="C27" s="458">
        <v>8.222699130226746E-3</v>
      </c>
    </row>
    <row r="28" spans="1:3" x14ac:dyDescent="0.25">
      <c r="A28" s="454" t="s">
        <v>669</v>
      </c>
      <c r="B28" s="448">
        <v>3999700.2194000003</v>
      </c>
      <c r="C28" s="458">
        <v>1.9645556536990725</v>
      </c>
    </row>
    <row r="29" spans="1:3" x14ac:dyDescent="0.25">
      <c r="A29" s="454" t="s">
        <v>670</v>
      </c>
      <c r="B29" s="448">
        <v>3338069.0320000001</v>
      </c>
      <c r="C29" s="458">
        <v>1.6395784757681504</v>
      </c>
    </row>
    <row r="30" spans="1:3" ht="16.5" x14ac:dyDescent="0.25">
      <c r="A30" s="459"/>
      <c r="B30" s="448"/>
      <c r="C30" s="460"/>
    </row>
    <row r="31" spans="1:3" x14ac:dyDescent="0.25">
      <c r="A31" s="447" t="s">
        <v>119</v>
      </c>
      <c r="B31" s="452">
        <v>43138249.304243222</v>
      </c>
      <c r="C31" s="453">
        <v>21.188460862710397</v>
      </c>
    </row>
    <row r="32" spans="1:3" x14ac:dyDescent="0.25">
      <c r="A32" s="447" t="s">
        <v>4</v>
      </c>
      <c r="B32" s="452">
        <v>47424398.058658399</v>
      </c>
      <c r="C32" s="453">
        <v>23.293713083174243</v>
      </c>
    </row>
    <row r="33" spans="1:3" x14ac:dyDescent="0.25">
      <c r="A33" s="447" t="s">
        <v>179</v>
      </c>
      <c r="B33" s="461">
        <v>-4286148.7544151768</v>
      </c>
      <c r="C33" s="453">
        <v>-2.1052522204638437</v>
      </c>
    </row>
    <row r="34" spans="1:3" ht="15.75" thickBot="1" x14ac:dyDescent="0.3">
      <c r="A34" s="462"/>
      <c r="B34" s="448"/>
      <c r="C34" s="457"/>
    </row>
    <row r="35" spans="1:3" x14ac:dyDescent="0.25">
      <c r="A35" s="497" t="s">
        <v>180</v>
      </c>
      <c r="B35" s="498"/>
      <c r="C35" s="505"/>
    </row>
    <row r="36" spans="1:3" x14ac:dyDescent="0.25">
      <c r="A36" s="506"/>
      <c r="B36" s="448"/>
      <c r="C36" s="501"/>
    </row>
    <row r="37" spans="1:3" x14ac:dyDescent="0.25">
      <c r="A37" s="502" t="s">
        <v>158</v>
      </c>
      <c r="B37" s="448"/>
      <c r="C37" s="501"/>
    </row>
    <row r="38" spans="1:3" x14ac:dyDescent="0.25">
      <c r="A38" s="507" t="s">
        <v>671</v>
      </c>
      <c r="B38" s="448">
        <v>0</v>
      </c>
      <c r="C38" s="501">
        <v>0</v>
      </c>
    </row>
    <row r="39" spans="1:3" x14ac:dyDescent="0.25">
      <c r="A39" s="507" t="s">
        <v>672</v>
      </c>
      <c r="B39" s="448">
        <v>842710.69000000006</v>
      </c>
      <c r="C39" s="508">
        <v>0.41391903384211576</v>
      </c>
    </row>
    <row r="40" spans="1:3" x14ac:dyDescent="0.25">
      <c r="A40" s="507" t="s">
        <v>673</v>
      </c>
      <c r="B40" s="448">
        <v>820739.69000000006</v>
      </c>
      <c r="C40" s="508">
        <v>0.40312741199554208</v>
      </c>
    </row>
    <row r="41" spans="1:3" x14ac:dyDescent="0.25">
      <c r="A41" s="507" t="s">
        <v>674</v>
      </c>
      <c r="B41" s="448">
        <v>21971</v>
      </c>
      <c r="C41" s="508">
        <v>1.0791621846573613E-2</v>
      </c>
    </row>
    <row r="42" spans="1:3" x14ac:dyDescent="0.25">
      <c r="A42" s="507" t="s">
        <v>675</v>
      </c>
      <c r="B42" s="448"/>
      <c r="C42" s="508"/>
    </row>
    <row r="43" spans="1:3" x14ac:dyDescent="0.25">
      <c r="A43" s="507" t="s">
        <v>676</v>
      </c>
      <c r="B43" s="448">
        <v>52233.437250000003</v>
      </c>
      <c r="C43" s="508">
        <v>2.5655796392914845E-2</v>
      </c>
    </row>
    <row r="44" spans="1:3" x14ac:dyDescent="0.25">
      <c r="A44" s="507" t="s">
        <v>677</v>
      </c>
      <c r="B44" s="448">
        <v>790477.2527500001</v>
      </c>
      <c r="C44" s="508">
        <v>0.38826323744920088</v>
      </c>
    </row>
    <row r="45" spans="1:3" x14ac:dyDescent="0.25">
      <c r="A45" s="507" t="s">
        <v>667</v>
      </c>
      <c r="B45" s="448">
        <v>229495.00000000003</v>
      </c>
      <c r="C45" s="508">
        <v>0.11272237293156488</v>
      </c>
    </row>
    <row r="46" spans="1:3" ht="16.5" x14ac:dyDescent="0.25">
      <c r="A46" s="500"/>
      <c r="B46" s="448"/>
      <c r="C46" s="508"/>
    </row>
    <row r="47" spans="1:3" x14ac:dyDescent="0.25">
      <c r="A47" s="502" t="s">
        <v>119</v>
      </c>
      <c r="B47" s="452">
        <v>842710.69000000006</v>
      </c>
      <c r="C47" s="522">
        <v>0.41391903384211576</v>
      </c>
    </row>
    <row r="48" spans="1:3" x14ac:dyDescent="0.25">
      <c r="A48" s="502" t="s">
        <v>4</v>
      </c>
      <c r="B48" s="452">
        <v>281728.43725000002</v>
      </c>
      <c r="C48" s="522">
        <v>0.13837816932447969</v>
      </c>
    </row>
    <row r="49" spans="1:3" x14ac:dyDescent="0.25">
      <c r="A49" s="502" t="s">
        <v>678</v>
      </c>
      <c r="B49" s="463">
        <v>560982.25274999999</v>
      </c>
      <c r="C49" s="522">
        <v>0.27554086451763599</v>
      </c>
    </row>
    <row r="50" spans="1:3" ht="17.25" thickBot="1" x14ac:dyDescent="0.3">
      <c r="A50" s="509"/>
      <c r="B50" s="510"/>
      <c r="C50" s="511"/>
    </row>
    <row r="51" spans="1:3" x14ac:dyDescent="0.25">
      <c r="A51" s="497" t="s">
        <v>679</v>
      </c>
      <c r="B51" s="498"/>
      <c r="C51" s="499"/>
    </row>
    <row r="52" spans="1:3" ht="16.5" x14ac:dyDescent="0.25">
      <c r="A52" s="500"/>
      <c r="B52" s="448"/>
      <c r="C52" s="501"/>
    </row>
    <row r="53" spans="1:3" x14ac:dyDescent="0.25">
      <c r="A53" s="502" t="s">
        <v>119</v>
      </c>
      <c r="B53" s="452">
        <v>43980959.994243219</v>
      </c>
      <c r="C53" s="522">
        <v>21.602379896552513</v>
      </c>
    </row>
    <row r="54" spans="1:3" x14ac:dyDescent="0.25">
      <c r="A54" s="502" t="s">
        <v>4</v>
      </c>
      <c r="B54" s="452">
        <v>47706126.495908402</v>
      </c>
      <c r="C54" s="522">
        <v>23.432091252498722</v>
      </c>
    </row>
    <row r="55" spans="1:3" ht="15.75" thickBot="1" x14ac:dyDescent="0.3">
      <c r="A55" s="503" t="s">
        <v>680</v>
      </c>
      <c r="B55" s="504">
        <v>-3725166.5016651768</v>
      </c>
      <c r="C55" s="523">
        <v>-1.8297113559462075</v>
      </c>
    </row>
    <row r="56" spans="1:3" x14ac:dyDescent="0.25">
      <c r="A56" s="464" t="s">
        <v>14</v>
      </c>
    </row>
  </sheetData>
  <mergeCells count="4">
    <mergeCell ref="A1:C1"/>
    <mergeCell ref="A2:C2"/>
    <mergeCell ref="A3:C3"/>
    <mergeCell ref="A4:C4"/>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zoomScale="66" zoomScaleNormal="66" workbookViewId="0">
      <selection sqref="A1:D1"/>
    </sheetView>
  </sheetViews>
  <sheetFormatPr baseColWidth="10" defaultRowHeight="12.75" x14ac:dyDescent="0.2"/>
  <cols>
    <col min="1" max="1" width="47.5703125" style="206" customWidth="1"/>
    <col min="2" max="2" width="125.42578125" style="206" customWidth="1"/>
    <col min="3" max="3" width="19.42578125" style="1" bestFit="1" customWidth="1"/>
    <col min="4" max="4" width="38.140625" style="1" customWidth="1"/>
    <col min="5" max="5" width="11.42578125" style="1"/>
    <col min="6" max="6" width="157.140625" style="1" customWidth="1"/>
    <col min="7" max="256" width="11.42578125" style="1"/>
    <col min="257" max="257" width="35.85546875" style="1" customWidth="1"/>
    <col min="258" max="258" width="68.28515625" style="1" customWidth="1"/>
    <col min="259" max="260" width="17.140625" style="1" bestFit="1" customWidth="1"/>
    <col min="261" max="512" width="11.42578125" style="1"/>
    <col min="513" max="513" width="35.85546875" style="1" customWidth="1"/>
    <col min="514" max="514" width="68.28515625" style="1" customWidth="1"/>
    <col min="515" max="516" width="17.140625" style="1" bestFit="1" customWidth="1"/>
    <col min="517" max="768" width="11.42578125" style="1"/>
    <col min="769" max="769" width="35.85546875" style="1" customWidth="1"/>
    <col min="770" max="770" width="68.28515625" style="1" customWidth="1"/>
    <col min="771" max="772" width="17.140625" style="1" bestFit="1" customWidth="1"/>
    <col min="773" max="1024" width="11.42578125" style="1"/>
    <col min="1025" max="1025" width="35.85546875" style="1" customWidth="1"/>
    <col min="1026" max="1026" width="68.28515625" style="1" customWidth="1"/>
    <col min="1027" max="1028" width="17.140625" style="1" bestFit="1" customWidth="1"/>
    <col min="1029" max="1280" width="11.42578125" style="1"/>
    <col min="1281" max="1281" width="35.85546875" style="1" customWidth="1"/>
    <col min="1282" max="1282" width="68.28515625" style="1" customWidth="1"/>
    <col min="1283" max="1284" width="17.140625" style="1" bestFit="1" customWidth="1"/>
    <col min="1285" max="1536" width="11.42578125" style="1"/>
    <col min="1537" max="1537" width="35.85546875" style="1" customWidth="1"/>
    <col min="1538" max="1538" width="68.28515625" style="1" customWidth="1"/>
    <col min="1539" max="1540" width="17.140625" style="1" bestFit="1" customWidth="1"/>
    <col min="1541" max="1792" width="11.42578125" style="1"/>
    <col min="1793" max="1793" width="35.85546875" style="1" customWidth="1"/>
    <col min="1794" max="1794" width="68.28515625" style="1" customWidth="1"/>
    <col min="1795" max="1796" width="17.140625" style="1" bestFit="1" customWidth="1"/>
    <col min="1797" max="2048" width="11.42578125" style="1"/>
    <col min="2049" max="2049" width="35.85546875" style="1" customWidth="1"/>
    <col min="2050" max="2050" width="68.28515625" style="1" customWidth="1"/>
    <col min="2051" max="2052" width="17.140625" style="1" bestFit="1" customWidth="1"/>
    <col min="2053" max="2304" width="11.42578125" style="1"/>
    <col min="2305" max="2305" width="35.85546875" style="1" customWidth="1"/>
    <col min="2306" max="2306" width="68.28515625" style="1" customWidth="1"/>
    <col min="2307" max="2308" width="17.140625" style="1" bestFit="1" customWidth="1"/>
    <col min="2309" max="2560" width="11.42578125" style="1"/>
    <col min="2561" max="2561" width="35.85546875" style="1" customWidth="1"/>
    <col min="2562" max="2562" width="68.28515625" style="1" customWidth="1"/>
    <col min="2563" max="2564" width="17.140625" style="1" bestFit="1" customWidth="1"/>
    <col min="2565" max="2816" width="11.42578125" style="1"/>
    <col min="2817" max="2817" width="35.85546875" style="1" customWidth="1"/>
    <col min="2818" max="2818" width="68.28515625" style="1" customWidth="1"/>
    <col min="2819" max="2820" width="17.140625" style="1" bestFit="1" customWidth="1"/>
    <col min="2821" max="3072" width="11.42578125" style="1"/>
    <col min="3073" max="3073" width="35.85546875" style="1" customWidth="1"/>
    <col min="3074" max="3074" width="68.28515625" style="1" customWidth="1"/>
    <col min="3075" max="3076" width="17.140625" style="1" bestFit="1" customWidth="1"/>
    <col min="3077" max="3328" width="11.42578125" style="1"/>
    <col min="3329" max="3329" width="35.85546875" style="1" customWidth="1"/>
    <col min="3330" max="3330" width="68.28515625" style="1" customWidth="1"/>
    <col min="3331" max="3332" width="17.140625" style="1" bestFit="1" customWidth="1"/>
    <col min="3333" max="3584" width="11.42578125" style="1"/>
    <col min="3585" max="3585" width="35.85546875" style="1" customWidth="1"/>
    <col min="3586" max="3586" width="68.28515625" style="1" customWidth="1"/>
    <col min="3587" max="3588" width="17.140625" style="1" bestFit="1" customWidth="1"/>
    <col min="3589" max="3840" width="11.42578125" style="1"/>
    <col min="3841" max="3841" width="35.85546875" style="1" customWidth="1"/>
    <col min="3842" max="3842" width="68.28515625" style="1" customWidth="1"/>
    <col min="3843" max="3844" width="17.140625" style="1" bestFit="1" customWidth="1"/>
    <col min="3845" max="4096" width="11.42578125" style="1"/>
    <col min="4097" max="4097" width="35.85546875" style="1" customWidth="1"/>
    <col min="4098" max="4098" width="68.28515625" style="1" customWidth="1"/>
    <col min="4099" max="4100" width="17.140625" style="1" bestFit="1" customWidth="1"/>
    <col min="4101" max="4352" width="11.42578125" style="1"/>
    <col min="4353" max="4353" width="35.85546875" style="1" customWidth="1"/>
    <col min="4354" max="4354" width="68.28515625" style="1" customWidth="1"/>
    <col min="4355" max="4356" width="17.140625" style="1" bestFit="1" customWidth="1"/>
    <col min="4357" max="4608" width="11.42578125" style="1"/>
    <col min="4609" max="4609" width="35.85546875" style="1" customWidth="1"/>
    <col min="4610" max="4610" width="68.28515625" style="1" customWidth="1"/>
    <col min="4611" max="4612" width="17.140625" style="1" bestFit="1" customWidth="1"/>
    <col min="4613" max="4864" width="11.42578125" style="1"/>
    <col min="4865" max="4865" width="35.85546875" style="1" customWidth="1"/>
    <col min="4866" max="4866" width="68.28515625" style="1" customWidth="1"/>
    <col min="4867" max="4868" width="17.140625" style="1" bestFit="1" customWidth="1"/>
    <col min="4869" max="5120" width="11.42578125" style="1"/>
    <col min="5121" max="5121" width="35.85546875" style="1" customWidth="1"/>
    <col min="5122" max="5122" width="68.28515625" style="1" customWidth="1"/>
    <col min="5123" max="5124" width="17.140625" style="1" bestFit="1" customWidth="1"/>
    <col min="5125" max="5376" width="11.42578125" style="1"/>
    <col min="5377" max="5377" width="35.85546875" style="1" customWidth="1"/>
    <col min="5378" max="5378" width="68.28515625" style="1" customWidth="1"/>
    <col min="5379" max="5380" width="17.140625" style="1" bestFit="1" customWidth="1"/>
    <col min="5381" max="5632" width="11.42578125" style="1"/>
    <col min="5633" max="5633" width="35.85546875" style="1" customWidth="1"/>
    <col min="5634" max="5634" width="68.28515625" style="1" customWidth="1"/>
    <col min="5635" max="5636" width="17.140625" style="1" bestFit="1" customWidth="1"/>
    <col min="5637" max="5888" width="11.42578125" style="1"/>
    <col min="5889" max="5889" width="35.85546875" style="1" customWidth="1"/>
    <col min="5890" max="5890" width="68.28515625" style="1" customWidth="1"/>
    <col min="5891" max="5892" width="17.140625" style="1" bestFit="1" customWidth="1"/>
    <col min="5893" max="6144" width="11.42578125" style="1"/>
    <col min="6145" max="6145" width="35.85546875" style="1" customWidth="1"/>
    <col min="6146" max="6146" width="68.28515625" style="1" customWidth="1"/>
    <col min="6147" max="6148" width="17.140625" style="1" bestFit="1" customWidth="1"/>
    <col min="6149" max="6400" width="11.42578125" style="1"/>
    <col min="6401" max="6401" width="35.85546875" style="1" customWidth="1"/>
    <col min="6402" max="6402" width="68.28515625" style="1" customWidth="1"/>
    <col min="6403" max="6404" width="17.140625" style="1" bestFit="1" customWidth="1"/>
    <col min="6405" max="6656" width="11.42578125" style="1"/>
    <col min="6657" max="6657" width="35.85546875" style="1" customWidth="1"/>
    <col min="6658" max="6658" width="68.28515625" style="1" customWidth="1"/>
    <col min="6659" max="6660" width="17.140625" style="1" bestFit="1" customWidth="1"/>
    <col min="6661" max="6912" width="11.42578125" style="1"/>
    <col min="6913" max="6913" width="35.85546875" style="1" customWidth="1"/>
    <col min="6914" max="6914" width="68.28515625" style="1" customWidth="1"/>
    <col min="6915" max="6916" width="17.140625" style="1" bestFit="1" customWidth="1"/>
    <col min="6917" max="7168" width="11.42578125" style="1"/>
    <col min="7169" max="7169" width="35.85546875" style="1" customWidth="1"/>
    <col min="7170" max="7170" width="68.28515625" style="1" customWidth="1"/>
    <col min="7171" max="7172" width="17.140625" style="1" bestFit="1" customWidth="1"/>
    <col min="7173" max="7424" width="11.42578125" style="1"/>
    <col min="7425" max="7425" width="35.85546875" style="1" customWidth="1"/>
    <col min="7426" max="7426" width="68.28515625" style="1" customWidth="1"/>
    <col min="7427" max="7428" width="17.140625" style="1" bestFit="1" customWidth="1"/>
    <col min="7429" max="7680" width="11.42578125" style="1"/>
    <col min="7681" max="7681" width="35.85546875" style="1" customWidth="1"/>
    <col min="7682" max="7682" width="68.28515625" style="1" customWidth="1"/>
    <col min="7683" max="7684" width="17.140625" style="1" bestFit="1" customWidth="1"/>
    <col min="7685" max="7936" width="11.42578125" style="1"/>
    <col min="7937" max="7937" width="35.85546875" style="1" customWidth="1"/>
    <col min="7938" max="7938" width="68.28515625" style="1" customWidth="1"/>
    <col min="7939" max="7940" width="17.140625" style="1" bestFit="1" customWidth="1"/>
    <col min="7941" max="8192" width="11.42578125" style="1"/>
    <col min="8193" max="8193" width="35.85546875" style="1" customWidth="1"/>
    <col min="8194" max="8194" width="68.28515625" style="1" customWidth="1"/>
    <col min="8195" max="8196" width="17.140625" style="1" bestFit="1" customWidth="1"/>
    <col min="8197" max="8448" width="11.42578125" style="1"/>
    <col min="8449" max="8449" width="35.85546875" style="1" customWidth="1"/>
    <col min="8450" max="8450" width="68.28515625" style="1" customWidth="1"/>
    <col min="8451" max="8452" width="17.140625" style="1" bestFit="1" customWidth="1"/>
    <col min="8453" max="8704" width="11.42578125" style="1"/>
    <col min="8705" max="8705" width="35.85546875" style="1" customWidth="1"/>
    <col min="8706" max="8706" width="68.28515625" style="1" customWidth="1"/>
    <col min="8707" max="8708" width="17.140625" style="1" bestFit="1" customWidth="1"/>
    <col min="8709" max="8960" width="11.42578125" style="1"/>
    <col min="8961" max="8961" width="35.85546875" style="1" customWidth="1"/>
    <col min="8962" max="8962" width="68.28515625" style="1" customWidth="1"/>
    <col min="8963" max="8964" width="17.140625" style="1" bestFit="1" customWidth="1"/>
    <col min="8965" max="9216" width="11.42578125" style="1"/>
    <col min="9217" max="9217" width="35.85546875" style="1" customWidth="1"/>
    <col min="9218" max="9218" width="68.28515625" style="1" customWidth="1"/>
    <col min="9219" max="9220" width="17.140625" style="1" bestFit="1" customWidth="1"/>
    <col min="9221" max="9472" width="11.42578125" style="1"/>
    <col min="9473" max="9473" width="35.85546875" style="1" customWidth="1"/>
    <col min="9474" max="9474" width="68.28515625" style="1" customWidth="1"/>
    <col min="9475" max="9476" width="17.140625" style="1" bestFit="1" customWidth="1"/>
    <col min="9477" max="9728" width="11.42578125" style="1"/>
    <col min="9729" max="9729" width="35.85546875" style="1" customWidth="1"/>
    <col min="9730" max="9730" width="68.28515625" style="1" customWidth="1"/>
    <col min="9731" max="9732" width="17.140625" style="1" bestFit="1" customWidth="1"/>
    <col min="9733" max="9984" width="11.42578125" style="1"/>
    <col min="9985" max="9985" width="35.85546875" style="1" customWidth="1"/>
    <col min="9986" max="9986" width="68.28515625" style="1" customWidth="1"/>
    <col min="9987" max="9988" width="17.140625" style="1" bestFit="1" customWidth="1"/>
    <col min="9989" max="10240" width="11.42578125" style="1"/>
    <col min="10241" max="10241" width="35.85546875" style="1" customWidth="1"/>
    <col min="10242" max="10242" width="68.28515625" style="1" customWidth="1"/>
    <col min="10243" max="10244" width="17.140625" style="1" bestFit="1" customWidth="1"/>
    <col min="10245" max="10496" width="11.42578125" style="1"/>
    <col min="10497" max="10497" width="35.85546875" style="1" customWidth="1"/>
    <col min="10498" max="10498" width="68.28515625" style="1" customWidth="1"/>
    <col min="10499" max="10500" width="17.140625" style="1" bestFit="1" customWidth="1"/>
    <col min="10501" max="10752" width="11.42578125" style="1"/>
    <col min="10753" max="10753" width="35.85546875" style="1" customWidth="1"/>
    <col min="10754" max="10754" width="68.28515625" style="1" customWidth="1"/>
    <col min="10755" max="10756" width="17.140625" style="1" bestFit="1" customWidth="1"/>
    <col min="10757" max="11008" width="11.42578125" style="1"/>
    <col min="11009" max="11009" width="35.85546875" style="1" customWidth="1"/>
    <col min="11010" max="11010" width="68.28515625" style="1" customWidth="1"/>
    <col min="11011" max="11012" width="17.140625" style="1" bestFit="1" customWidth="1"/>
    <col min="11013" max="11264" width="11.42578125" style="1"/>
    <col min="11265" max="11265" width="35.85546875" style="1" customWidth="1"/>
    <col min="11266" max="11266" width="68.28515625" style="1" customWidth="1"/>
    <col min="11267" max="11268" width="17.140625" style="1" bestFit="1" customWidth="1"/>
    <col min="11269" max="11520" width="11.42578125" style="1"/>
    <col min="11521" max="11521" width="35.85546875" style="1" customWidth="1"/>
    <col min="11522" max="11522" width="68.28515625" style="1" customWidth="1"/>
    <col min="11523" max="11524" width="17.140625" style="1" bestFit="1" customWidth="1"/>
    <col min="11525" max="11776" width="11.42578125" style="1"/>
    <col min="11777" max="11777" width="35.85546875" style="1" customWidth="1"/>
    <col min="11778" max="11778" width="68.28515625" style="1" customWidth="1"/>
    <col min="11779" max="11780" width="17.140625" style="1" bestFit="1" customWidth="1"/>
    <col min="11781" max="12032" width="11.42578125" style="1"/>
    <col min="12033" max="12033" width="35.85546875" style="1" customWidth="1"/>
    <col min="12034" max="12034" width="68.28515625" style="1" customWidth="1"/>
    <col min="12035" max="12036" width="17.140625" style="1" bestFit="1" customWidth="1"/>
    <col min="12037" max="12288" width="11.42578125" style="1"/>
    <col min="12289" max="12289" width="35.85546875" style="1" customWidth="1"/>
    <col min="12290" max="12290" width="68.28515625" style="1" customWidth="1"/>
    <col min="12291" max="12292" width="17.140625" style="1" bestFit="1" customWidth="1"/>
    <col min="12293" max="12544" width="11.42578125" style="1"/>
    <col min="12545" max="12545" width="35.85546875" style="1" customWidth="1"/>
    <col min="12546" max="12546" width="68.28515625" style="1" customWidth="1"/>
    <col min="12547" max="12548" width="17.140625" style="1" bestFit="1" customWidth="1"/>
    <col min="12549" max="12800" width="11.42578125" style="1"/>
    <col min="12801" max="12801" width="35.85546875" style="1" customWidth="1"/>
    <col min="12802" max="12802" width="68.28515625" style="1" customWidth="1"/>
    <col min="12803" max="12804" width="17.140625" style="1" bestFit="1" customWidth="1"/>
    <col min="12805" max="13056" width="11.42578125" style="1"/>
    <col min="13057" max="13057" width="35.85546875" style="1" customWidth="1"/>
    <col min="13058" max="13058" width="68.28515625" style="1" customWidth="1"/>
    <col min="13059" max="13060" width="17.140625" style="1" bestFit="1" customWidth="1"/>
    <col min="13061" max="13312" width="11.42578125" style="1"/>
    <col min="13313" max="13313" width="35.85546875" style="1" customWidth="1"/>
    <col min="13314" max="13314" width="68.28515625" style="1" customWidth="1"/>
    <col min="13315" max="13316" width="17.140625" style="1" bestFit="1" customWidth="1"/>
    <col min="13317" max="13568" width="11.42578125" style="1"/>
    <col min="13569" max="13569" width="35.85546875" style="1" customWidth="1"/>
    <col min="13570" max="13570" width="68.28515625" style="1" customWidth="1"/>
    <col min="13571" max="13572" width="17.140625" style="1" bestFit="1" customWidth="1"/>
    <col min="13573" max="13824" width="11.42578125" style="1"/>
    <col min="13825" max="13825" width="35.85546875" style="1" customWidth="1"/>
    <col min="13826" max="13826" width="68.28515625" style="1" customWidth="1"/>
    <col min="13827" max="13828" width="17.140625" style="1" bestFit="1" customWidth="1"/>
    <col min="13829" max="14080" width="11.42578125" style="1"/>
    <col min="14081" max="14081" width="35.85546875" style="1" customWidth="1"/>
    <col min="14082" max="14082" width="68.28515625" style="1" customWidth="1"/>
    <col min="14083" max="14084" width="17.140625" style="1" bestFit="1" customWidth="1"/>
    <col min="14085" max="14336" width="11.42578125" style="1"/>
    <col min="14337" max="14337" width="35.85546875" style="1" customWidth="1"/>
    <col min="14338" max="14338" width="68.28515625" style="1" customWidth="1"/>
    <col min="14339" max="14340" width="17.140625" style="1" bestFit="1" customWidth="1"/>
    <col min="14341" max="14592" width="11.42578125" style="1"/>
    <col min="14593" max="14593" width="35.85546875" style="1" customWidth="1"/>
    <col min="14594" max="14594" width="68.28515625" style="1" customWidth="1"/>
    <col min="14595" max="14596" width="17.140625" style="1" bestFit="1" customWidth="1"/>
    <col min="14597" max="14848" width="11.42578125" style="1"/>
    <col min="14849" max="14849" width="35.85546875" style="1" customWidth="1"/>
    <col min="14850" max="14850" width="68.28515625" style="1" customWidth="1"/>
    <col min="14851" max="14852" width="17.140625" style="1" bestFit="1" customWidth="1"/>
    <col min="14853" max="15104" width="11.42578125" style="1"/>
    <col min="15105" max="15105" width="35.85546875" style="1" customWidth="1"/>
    <col min="15106" max="15106" width="68.28515625" style="1" customWidth="1"/>
    <col min="15107" max="15108" width="17.140625" style="1" bestFit="1" customWidth="1"/>
    <col min="15109" max="15360" width="11.42578125" style="1"/>
    <col min="15361" max="15361" width="35.85546875" style="1" customWidth="1"/>
    <col min="15362" max="15362" width="68.28515625" style="1" customWidth="1"/>
    <col min="15363" max="15364" width="17.140625" style="1" bestFit="1" customWidth="1"/>
    <col min="15365" max="15616" width="11.42578125" style="1"/>
    <col min="15617" max="15617" width="35.85546875" style="1" customWidth="1"/>
    <col min="15618" max="15618" width="68.28515625" style="1" customWidth="1"/>
    <col min="15619" max="15620" width="17.140625" style="1" bestFit="1" customWidth="1"/>
    <col min="15621" max="15872" width="11.42578125" style="1"/>
    <col min="15873" max="15873" width="35.85546875" style="1" customWidth="1"/>
    <col min="15874" max="15874" width="68.28515625" style="1" customWidth="1"/>
    <col min="15875" max="15876" width="17.140625" style="1" bestFit="1" customWidth="1"/>
    <col min="15877" max="16128" width="11.42578125" style="1"/>
    <col min="16129" max="16129" width="35.85546875" style="1" customWidth="1"/>
    <col min="16130" max="16130" width="68.28515625" style="1" customWidth="1"/>
    <col min="16131" max="16132" width="17.140625" style="1" bestFit="1" customWidth="1"/>
    <col min="16133" max="16384" width="11.42578125" style="1"/>
  </cols>
  <sheetData>
    <row r="1" spans="1:4" s="9" customFormat="1" x14ac:dyDescent="0.25">
      <c r="A1" s="643" t="s">
        <v>513</v>
      </c>
      <c r="B1" s="643"/>
      <c r="C1" s="643"/>
      <c r="D1" s="643"/>
    </row>
    <row r="3" spans="1:4" s="10" customFormat="1" x14ac:dyDescent="0.25">
      <c r="A3" s="203" t="s">
        <v>21</v>
      </c>
      <c r="B3" s="203" t="s">
        <v>22</v>
      </c>
      <c r="C3" s="205" t="s">
        <v>23</v>
      </c>
      <c r="D3" s="205" t="s">
        <v>24</v>
      </c>
    </row>
    <row r="4" spans="1:4" x14ac:dyDescent="0.2">
      <c r="A4" s="630" t="s">
        <v>25</v>
      </c>
      <c r="B4" s="220" t="s">
        <v>26</v>
      </c>
      <c r="C4" s="544" t="s">
        <v>27</v>
      </c>
      <c r="D4" s="630" t="s">
        <v>28</v>
      </c>
    </row>
    <row r="5" spans="1:4" x14ac:dyDescent="0.2">
      <c r="A5" s="637"/>
      <c r="B5" s="220" t="s">
        <v>29</v>
      </c>
      <c r="C5" s="636"/>
      <c r="D5" s="637"/>
    </row>
    <row r="6" spans="1:4" x14ac:dyDescent="0.2">
      <c r="A6" s="637"/>
      <c r="B6" s="220" t="s">
        <v>30</v>
      </c>
      <c r="C6" s="636"/>
      <c r="D6" s="637"/>
    </row>
    <row r="7" spans="1:4" x14ac:dyDescent="0.2">
      <c r="A7" s="637"/>
      <c r="B7" s="220" t="s">
        <v>31</v>
      </c>
      <c r="C7" s="545"/>
      <c r="D7" s="637"/>
    </row>
    <row r="8" spans="1:4" x14ac:dyDescent="0.2">
      <c r="A8" s="630" t="s">
        <v>32</v>
      </c>
      <c r="B8" s="11" t="s">
        <v>26</v>
      </c>
      <c r="C8" s="544" t="s">
        <v>33</v>
      </c>
      <c r="D8" s="630" t="s">
        <v>34</v>
      </c>
    </row>
    <row r="9" spans="1:4" x14ac:dyDescent="0.2">
      <c r="A9" s="637"/>
      <c r="B9" s="220" t="s">
        <v>31</v>
      </c>
      <c r="C9" s="636"/>
      <c r="D9" s="637"/>
    </row>
    <row r="10" spans="1:4" x14ac:dyDescent="0.2">
      <c r="A10" s="637"/>
      <c r="B10" s="220" t="s">
        <v>35</v>
      </c>
      <c r="C10" s="636"/>
      <c r="D10" s="637"/>
    </row>
    <row r="11" spans="1:4" x14ac:dyDescent="0.2">
      <c r="A11" s="637"/>
      <c r="B11" s="220" t="s">
        <v>36</v>
      </c>
      <c r="C11" s="636"/>
      <c r="D11" s="637"/>
    </row>
    <row r="12" spans="1:4" ht="25.5" x14ac:dyDescent="0.2">
      <c r="A12" s="637"/>
      <c r="B12" s="220" t="s">
        <v>37</v>
      </c>
      <c r="C12" s="636"/>
      <c r="D12" s="637"/>
    </row>
    <row r="13" spans="1:4" x14ac:dyDescent="0.2">
      <c r="A13" s="637"/>
      <c r="B13" s="220" t="s">
        <v>38</v>
      </c>
      <c r="C13" s="636"/>
      <c r="D13" s="637"/>
    </row>
    <row r="14" spans="1:4" x14ac:dyDescent="0.2">
      <c r="A14" s="631"/>
      <c r="B14" s="12" t="s">
        <v>39</v>
      </c>
      <c r="C14" s="545"/>
      <c r="D14" s="631"/>
    </row>
    <row r="15" spans="1:4" x14ac:dyDescent="0.2">
      <c r="A15" s="630" t="s">
        <v>40</v>
      </c>
      <c r="B15" s="220" t="s">
        <v>41</v>
      </c>
      <c r="C15" s="544" t="s">
        <v>33</v>
      </c>
      <c r="D15" s="630" t="s">
        <v>42</v>
      </c>
    </row>
    <row r="16" spans="1:4" x14ac:dyDescent="0.2">
      <c r="A16" s="631"/>
      <c r="B16" s="12" t="s">
        <v>43</v>
      </c>
      <c r="C16" s="545"/>
      <c r="D16" s="631"/>
    </row>
    <row r="17" spans="1:4" ht="25.5" x14ac:dyDescent="0.2">
      <c r="A17" s="630" t="s">
        <v>517</v>
      </c>
      <c r="B17" s="11" t="s">
        <v>516</v>
      </c>
      <c r="C17" s="544" t="s">
        <v>33</v>
      </c>
      <c r="D17" s="630" t="s">
        <v>515</v>
      </c>
    </row>
    <row r="18" spans="1:4" ht="25.5" x14ac:dyDescent="0.2">
      <c r="A18" s="631"/>
      <c r="B18" s="12" t="s">
        <v>514</v>
      </c>
      <c r="C18" s="545"/>
      <c r="D18" s="631"/>
    </row>
    <row r="19" spans="1:4" ht="25.5" x14ac:dyDescent="0.2">
      <c r="A19" s="630" t="s">
        <v>44</v>
      </c>
      <c r="B19" s="220" t="s">
        <v>45</v>
      </c>
      <c r="C19" s="544" t="s">
        <v>46</v>
      </c>
      <c r="D19" s="630" t="s">
        <v>47</v>
      </c>
    </row>
    <row r="20" spans="1:4" x14ac:dyDescent="0.2">
      <c r="A20" s="637"/>
      <c r="B20" s="220" t="s">
        <v>48</v>
      </c>
      <c r="C20" s="636"/>
      <c r="D20" s="637"/>
    </row>
    <row r="21" spans="1:4" x14ac:dyDescent="0.2">
      <c r="A21" s="637"/>
      <c r="B21" s="13" t="s">
        <v>49</v>
      </c>
      <c r="C21" s="636"/>
      <c r="D21" s="637"/>
    </row>
    <row r="22" spans="1:4" ht="25.5" x14ac:dyDescent="0.2">
      <c r="A22" s="637"/>
      <c r="B22" s="220" t="s">
        <v>50</v>
      </c>
      <c r="C22" s="636"/>
      <c r="D22" s="637"/>
    </row>
    <row r="23" spans="1:4" ht="25.5" x14ac:dyDescent="0.2">
      <c r="A23" s="637"/>
      <c r="B23" s="220" t="s">
        <v>51</v>
      </c>
      <c r="C23" s="636"/>
      <c r="D23" s="637"/>
    </row>
    <row r="24" spans="1:4" ht="25.5" x14ac:dyDescent="0.2">
      <c r="A24" s="637"/>
      <c r="B24" s="220" t="s">
        <v>52</v>
      </c>
      <c r="C24" s="636"/>
      <c r="D24" s="637"/>
    </row>
    <row r="25" spans="1:4" ht="25.5" x14ac:dyDescent="0.2">
      <c r="A25" s="637"/>
      <c r="B25" s="220" t="s">
        <v>53</v>
      </c>
      <c r="C25" s="636"/>
      <c r="D25" s="637"/>
    </row>
    <row r="26" spans="1:4" x14ac:dyDescent="0.2">
      <c r="A26" s="637"/>
      <c r="B26" s="642" t="s">
        <v>54</v>
      </c>
      <c r="C26" s="636"/>
      <c r="D26" s="637"/>
    </row>
    <row r="27" spans="1:4" x14ac:dyDescent="0.2">
      <c r="A27" s="637"/>
      <c r="B27" s="642"/>
      <c r="C27" s="636"/>
      <c r="D27" s="637"/>
    </row>
    <row r="28" spans="1:4" x14ac:dyDescent="0.2">
      <c r="A28" s="631"/>
      <c r="B28" s="12" t="s">
        <v>55</v>
      </c>
      <c r="C28" s="545"/>
      <c r="D28" s="631"/>
    </row>
    <row r="29" spans="1:4" x14ac:dyDescent="0.2">
      <c r="A29" s="639" t="s">
        <v>56</v>
      </c>
      <c r="B29" s="11" t="s">
        <v>519</v>
      </c>
      <c r="C29" s="544" t="s">
        <v>33</v>
      </c>
      <c r="D29" s="638" t="s">
        <v>518</v>
      </c>
    </row>
    <row r="30" spans="1:4" x14ac:dyDescent="0.2">
      <c r="A30" s="640"/>
      <c r="B30" s="220" t="s">
        <v>520</v>
      </c>
      <c r="C30" s="636"/>
      <c r="D30" s="548"/>
    </row>
    <row r="31" spans="1:4" x14ac:dyDescent="0.2">
      <c r="A31" s="640"/>
      <c r="B31" s="220" t="s">
        <v>57</v>
      </c>
      <c r="C31" s="636"/>
      <c r="D31" s="548"/>
    </row>
    <row r="32" spans="1:4" x14ac:dyDescent="0.2">
      <c r="A32" s="640"/>
      <c r="B32" s="220" t="s">
        <v>521</v>
      </c>
      <c r="C32" s="636"/>
      <c r="D32" s="548"/>
    </row>
    <row r="33" spans="1:4" x14ac:dyDescent="0.2">
      <c r="A33" s="640"/>
      <c r="B33" s="220" t="s">
        <v>522</v>
      </c>
      <c r="C33" s="636"/>
      <c r="D33" s="548"/>
    </row>
    <row r="34" spans="1:4" x14ac:dyDescent="0.2">
      <c r="A34" s="640"/>
      <c r="B34" s="220" t="s">
        <v>523</v>
      </c>
      <c r="C34" s="636"/>
      <c r="D34" s="548"/>
    </row>
    <row r="35" spans="1:4" x14ac:dyDescent="0.2">
      <c r="A35" s="640"/>
      <c r="B35" s="220" t="s">
        <v>524</v>
      </c>
      <c r="C35" s="636"/>
      <c r="D35" s="548"/>
    </row>
    <row r="36" spans="1:4" x14ac:dyDescent="0.2">
      <c r="A36" s="640"/>
      <c r="B36" s="220" t="s">
        <v>526</v>
      </c>
      <c r="C36" s="636"/>
      <c r="D36" s="548"/>
    </row>
    <row r="37" spans="1:4" x14ac:dyDescent="0.2">
      <c r="A37" s="641"/>
      <c r="B37" s="12" t="s">
        <v>525</v>
      </c>
      <c r="C37" s="545"/>
      <c r="D37" s="549"/>
    </row>
    <row r="38" spans="1:4" x14ac:dyDescent="0.2">
      <c r="A38" s="630" t="s">
        <v>58</v>
      </c>
      <c r="B38" s="220" t="s">
        <v>59</v>
      </c>
      <c r="C38" s="544" t="s">
        <v>46</v>
      </c>
      <c r="D38" s="630" t="s">
        <v>60</v>
      </c>
    </row>
    <row r="39" spans="1:4" x14ac:dyDescent="0.2">
      <c r="A39" s="637"/>
      <c r="B39" s="220" t="s">
        <v>61</v>
      </c>
      <c r="C39" s="636"/>
      <c r="D39" s="637"/>
    </row>
    <row r="40" spans="1:4" x14ac:dyDescent="0.2">
      <c r="A40" s="631"/>
      <c r="B40" s="12" t="s">
        <v>62</v>
      </c>
      <c r="C40" s="545"/>
      <c r="D40" s="631"/>
    </row>
    <row r="41" spans="1:4" x14ac:dyDescent="0.2">
      <c r="A41" s="630" t="s">
        <v>63</v>
      </c>
      <c r="B41" s="220" t="s">
        <v>64</v>
      </c>
      <c r="C41" s="544" t="s">
        <v>33</v>
      </c>
      <c r="D41" s="630" t="s">
        <v>65</v>
      </c>
    </row>
    <row r="42" spans="1:4" x14ac:dyDescent="0.2">
      <c r="A42" s="637"/>
      <c r="B42" s="220" t="s">
        <v>66</v>
      </c>
      <c r="C42" s="636"/>
      <c r="D42" s="637"/>
    </row>
    <row r="43" spans="1:4" x14ac:dyDescent="0.2">
      <c r="A43" s="631"/>
      <c r="B43" s="12" t="s">
        <v>67</v>
      </c>
      <c r="C43" s="545"/>
      <c r="D43" s="631"/>
    </row>
    <row r="44" spans="1:4" x14ac:dyDescent="0.2">
      <c r="A44" s="630" t="s">
        <v>68</v>
      </c>
      <c r="B44" s="220" t="s">
        <v>69</v>
      </c>
      <c r="C44" s="544" t="s">
        <v>33</v>
      </c>
      <c r="D44" s="630" t="s">
        <v>65</v>
      </c>
    </row>
    <row r="45" spans="1:4" x14ac:dyDescent="0.2">
      <c r="A45" s="637"/>
      <c r="B45" s="220" t="s">
        <v>70</v>
      </c>
      <c r="C45" s="636"/>
      <c r="D45" s="637"/>
    </row>
    <row r="46" spans="1:4" x14ac:dyDescent="0.2">
      <c r="A46" s="631"/>
      <c r="B46" s="12" t="s">
        <v>71</v>
      </c>
      <c r="C46" s="545"/>
      <c r="D46" s="631"/>
    </row>
    <row r="47" spans="1:4" x14ac:dyDescent="0.2">
      <c r="A47" s="630" t="s">
        <v>72</v>
      </c>
      <c r="B47" s="14" t="s">
        <v>73</v>
      </c>
      <c r="C47" s="638" t="s">
        <v>27</v>
      </c>
      <c r="D47" s="630" t="s">
        <v>28</v>
      </c>
    </row>
    <row r="48" spans="1:4" x14ac:dyDescent="0.2">
      <c r="A48" s="637"/>
      <c r="B48" s="14" t="s">
        <v>74</v>
      </c>
      <c r="C48" s="548"/>
      <c r="D48" s="637"/>
    </row>
    <row r="49" spans="1:4" x14ac:dyDescent="0.2">
      <c r="A49" s="637"/>
      <c r="B49" s="14" t="s">
        <v>75</v>
      </c>
      <c r="C49" s="548"/>
      <c r="D49" s="637"/>
    </row>
    <row r="50" spans="1:4" x14ac:dyDescent="0.2">
      <c r="A50" s="637"/>
      <c r="B50" s="14" t="s">
        <v>76</v>
      </c>
      <c r="C50" s="548"/>
      <c r="D50" s="637"/>
    </row>
    <row r="51" spans="1:4" x14ac:dyDescent="0.2">
      <c r="A51" s="631"/>
      <c r="B51" s="15" t="s">
        <v>77</v>
      </c>
      <c r="C51" s="549"/>
      <c r="D51" s="631"/>
    </row>
    <row r="52" spans="1:4" x14ac:dyDescent="0.2">
      <c r="A52" s="630" t="s">
        <v>78</v>
      </c>
      <c r="B52" s="220" t="s">
        <v>79</v>
      </c>
      <c r="C52" s="544" t="s">
        <v>27</v>
      </c>
      <c r="D52" s="630" t="s">
        <v>28</v>
      </c>
    </row>
    <row r="53" spans="1:4" x14ac:dyDescent="0.2">
      <c r="A53" s="637"/>
      <c r="B53" s="220" t="s">
        <v>80</v>
      </c>
      <c r="C53" s="636"/>
      <c r="D53" s="637"/>
    </row>
    <row r="54" spans="1:4" x14ac:dyDescent="0.2">
      <c r="A54" s="631"/>
      <c r="B54" s="12" t="s">
        <v>81</v>
      </c>
      <c r="C54" s="545"/>
      <c r="D54" s="631"/>
    </row>
    <row r="55" spans="1:4" x14ac:dyDescent="0.2">
      <c r="A55" s="630" t="s">
        <v>82</v>
      </c>
      <c r="B55" s="220" t="s">
        <v>79</v>
      </c>
      <c r="C55" s="544" t="s">
        <v>27</v>
      </c>
      <c r="D55" s="630" t="s">
        <v>28</v>
      </c>
    </row>
    <row r="56" spans="1:4" x14ac:dyDescent="0.2">
      <c r="A56" s="637"/>
      <c r="B56" s="220" t="s">
        <v>80</v>
      </c>
      <c r="C56" s="636"/>
      <c r="D56" s="637"/>
    </row>
    <row r="57" spans="1:4" x14ac:dyDescent="0.2">
      <c r="A57" s="631"/>
      <c r="B57" s="12" t="s">
        <v>81</v>
      </c>
      <c r="C57" s="545"/>
      <c r="D57" s="631"/>
    </row>
    <row r="58" spans="1:4" x14ac:dyDescent="0.2">
      <c r="A58" s="630" t="s">
        <v>83</v>
      </c>
      <c r="B58" s="220" t="s">
        <v>79</v>
      </c>
      <c r="C58" s="544" t="s">
        <v>33</v>
      </c>
      <c r="D58" s="630" t="s">
        <v>65</v>
      </c>
    </row>
    <row r="59" spans="1:4" x14ac:dyDescent="0.2">
      <c r="A59" s="637"/>
      <c r="B59" s="220" t="s">
        <v>80</v>
      </c>
      <c r="C59" s="636"/>
      <c r="D59" s="637"/>
    </row>
    <row r="60" spans="1:4" x14ac:dyDescent="0.2">
      <c r="A60" s="637"/>
      <c r="B60" s="220" t="s">
        <v>81</v>
      </c>
      <c r="C60" s="636"/>
      <c r="D60" s="637"/>
    </row>
    <row r="61" spans="1:4" x14ac:dyDescent="0.2">
      <c r="A61" s="637"/>
      <c r="B61" s="220" t="s">
        <v>84</v>
      </c>
      <c r="C61" s="636"/>
      <c r="D61" s="637"/>
    </row>
    <row r="62" spans="1:4" x14ac:dyDescent="0.2">
      <c r="A62" s="637"/>
      <c r="B62" s="220" t="s">
        <v>85</v>
      </c>
      <c r="C62" s="636"/>
      <c r="D62" s="637"/>
    </row>
    <row r="63" spans="1:4" x14ac:dyDescent="0.2">
      <c r="A63" s="637"/>
      <c r="B63" s="220" t="s">
        <v>86</v>
      </c>
      <c r="C63" s="636"/>
      <c r="D63" s="637"/>
    </row>
    <row r="64" spans="1:4" x14ac:dyDescent="0.2">
      <c r="A64" s="637"/>
      <c r="B64" s="220" t="s">
        <v>87</v>
      </c>
      <c r="C64" s="636"/>
      <c r="D64" s="637"/>
    </row>
    <row r="65" spans="1:4" x14ac:dyDescent="0.2">
      <c r="A65" s="631"/>
      <c r="B65" s="12" t="s">
        <v>88</v>
      </c>
      <c r="C65" s="545"/>
      <c r="D65" s="631"/>
    </row>
    <row r="66" spans="1:4" x14ac:dyDescent="0.2">
      <c r="A66" s="630" t="s">
        <v>89</v>
      </c>
      <c r="B66" s="220" t="s">
        <v>79</v>
      </c>
      <c r="C66" s="544" t="s">
        <v>33</v>
      </c>
      <c r="D66" s="630" t="s">
        <v>65</v>
      </c>
    </row>
    <row r="67" spans="1:4" x14ac:dyDescent="0.2">
      <c r="A67" s="637"/>
      <c r="B67" s="220" t="s">
        <v>80</v>
      </c>
      <c r="C67" s="636"/>
      <c r="D67" s="637"/>
    </row>
    <row r="68" spans="1:4" x14ac:dyDescent="0.2">
      <c r="A68" s="637"/>
      <c r="B68" s="220" t="s">
        <v>81</v>
      </c>
      <c r="C68" s="636"/>
      <c r="D68" s="637"/>
    </row>
    <row r="69" spans="1:4" x14ac:dyDescent="0.2">
      <c r="A69" s="637"/>
      <c r="B69" s="220" t="s">
        <v>90</v>
      </c>
      <c r="C69" s="636"/>
      <c r="D69" s="637"/>
    </row>
    <row r="70" spans="1:4" x14ac:dyDescent="0.2">
      <c r="A70" s="637"/>
      <c r="B70" s="220" t="s">
        <v>85</v>
      </c>
      <c r="C70" s="636"/>
      <c r="D70" s="637"/>
    </row>
    <row r="71" spans="1:4" x14ac:dyDescent="0.2">
      <c r="A71" s="637"/>
      <c r="B71" s="220" t="s">
        <v>91</v>
      </c>
      <c r="C71" s="636"/>
      <c r="D71" s="637"/>
    </row>
    <row r="72" spans="1:4" x14ac:dyDescent="0.2">
      <c r="A72" s="637"/>
      <c r="B72" s="220" t="s">
        <v>87</v>
      </c>
      <c r="C72" s="636"/>
      <c r="D72" s="637"/>
    </row>
    <row r="73" spans="1:4" x14ac:dyDescent="0.2">
      <c r="A73" s="631"/>
      <c r="B73" s="12" t="s">
        <v>92</v>
      </c>
      <c r="C73" s="545"/>
      <c r="D73" s="631"/>
    </row>
    <row r="74" spans="1:4" x14ac:dyDescent="0.2">
      <c r="A74" s="630" t="s">
        <v>93</v>
      </c>
      <c r="B74" s="11" t="s">
        <v>94</v>
      </c>
      <c r="C74" s="544" t="s">
        <v>33</v>
      </c>
      <c r="D74" s="630" t="s">
        <v>34</v>
      </c>
    </row>
    <row r="75" spans="1:4" x14ac:dyDescent="0.2">
      <c r="A75" s="631"/>
      <c r="B75" s="12" t="s">
        <v>95</v>
      </c>
      <c r="C75" s="545"/>
      <c r="D75" s="631"/>
    </row>
    <row r="76" spans="1:4" x14ac:dyDescent="0.2">
      <c r="A76" s="633" t="s">
        <v>96</v>
      </c>
      <c r="B76" s="220" t="s">
        <v>97</v>
      </c>
      <c r="C76" s="544" t="s">
        <v>46</v>
      </c>
      <c r="D76" s="630" t="s">
        <v>98</v>
      </c>
    </row>
    <row r="77" spans="1:4" x14ac:dyDescent="0.2">
      <c r="A77" s="634"/>
      <c r="B77" s="220" t="s">
        <v>99</v>
      </c>
      <c r="C77" s="636"/>
      <c r="D77" s="637"/>
    </row>
    <row r="78" spans="1:4" x14ac:dyDescent="0.2">
      <c r="A78" s="635"/>
      <c r="B78" s="12" t="s">
        <v>100</v>
      </c>
      <c r="C78" s="545"/>
      <c r="D78" s="631"/>
    </row>
    <row r="79" spans="1:4" x14ac:dyDescent="0.2">
      <c r="A79" s="633" t="s">
        <v>101</v>
      </c>
      <c r="B79" s="16" t="s">
        <v>102</v>
      </c>
      <c r="C79" s="544" t="s">
        <v>46</v>
      </c>
      <c r="D79" s="630" t="s">
        <v>103</v>
      </c>
    </row>
    <row r="80" spans="1:4" x14ac:dyDescent="0.2">
      <c r="A80" s="634"/>
      <c r="B80" s="16" t="s">
        <v>97</v>
      </c>
      <c r="C80" s="636"/>
      <c r="D80" s="637"/>
    </row>
    <row r="81" spans="1:4" x14ac:dyDescent="0.2">
      <c r="A81" s="635"/>
      <c r="B81" s="12" t="s">
        <v>104</v>
      </c>
      <c r="C81" s="545"/>
      <c r="D81" s="631"/>
    </row>
    <row r="82" spans="1:4" x14ac:dyDescent="0.2">
      <c r="A82" s="630" t="s">
        <v>105</v>
      </c>
      <c r="B82" s="11" t="s">
        <v>106</v>
      </c>
      <c r="C82" s="544" t="s">
        <v>46</v>
      </c>
      <c r="D82" s="630" t="s">
        <v>107</v>
      </c>
    </row>
    <row r="83" spans="1:4" x14ac:dyDescent="0.2">
      <c r="A83" s="637"/>
      <c r="B83" s="220" t="s">
        <v>108</v>
      </c>
      <c r="C83" s="636"/>
      <c r="D83" s="637"/>
    </row>
    <row r="84" spans="1:4" x14ac:dyDescent="0.2">
      <c r="A84" s="631"/>
      <c r="B84" s="12" t="s">
        <v>109</v>
      </c>
      <c r="C84" s="545"/>
      <c r="D84" s="631"/>
    </row>
    <row r="85" spans="1:4" x14ac:dyDescent="0.2">
      <c r="A85" s="630" t="s">
        <v>214</v>
      </c>
      <c r="B85" s="11" t="s">
        <v>110</v>
      </c>
      <c r="C85" s="544" t="s">
        <v>33</v>
      </c>
      <c r="D85" s="630" t="s">
        <v>111</v>
      </c>
    </row>
    <row r="86" spans="1:4" x14ac:dyDescent="0.2">
      <c r="A86" s="631"/>
      <c r="B86" s="12" t="s">
        <v>112</v>
      </c>
      <c r="C86" s="545"/>
      <c r="D86" s="631"/>
    </row>
    <row r="88" spans="1:4" x14ac:dyDescent="0.2">
      <c r="A88" s="632" t="s">
        <v>113</v>
      </c>
      <c r="B88" s="632"/>
    </row>
    <row r="89" spans="1:4" x14ac:dyDescent="0.2">
      <c r="A89" s="1" t="s">
        <v>14</v>
      </c>
    </row>
  </sheetData>
  <mergeCells count="60">
    <mergeCell ref="A1:D1"/>
    <mergeCell ref="A4:A7"/>
    <mergeCell ref="C4:C7"/>
    <mergeCell ref="D4:D7"/>
    <mergeCell ref="A8:A14"/>
    <mergeCell ref="C8:C14"/>
    <mergeCell ref="D8:D14"/>
    <mergeCell ref="A29:A37"/>
    <mergeCell ref="C29:C37"/>
    <mergeCell ref="D29:D37"/>
    <mergeCell ref="A15:A16"/>
    <mergeCell ref="C15:C16"/>
    <mergeCell ref="D15:D16"/>
    <mergeCell ref="A19:A28"/>
    <mergeCell ref="C19:C28"/>
    <mergeCell ref="D19:D28"/>
    <mergeCell ref="B26:B27"/>
    <mergeCell ref="A17:A18"/>
    <mergeCell ref="C17:C18"/>
    <mergeCell ref="D17:D18"/>
    <mergeCell ref="A41:A43"/>
    <mergeCell ref="C41:C43"/>
    <mergeCell ref="D41:D43"/>
    <mergeCell ref="A38:A40"/>
    <mergeCell ref="C38:C40"/>
    <mergeCell ref="D38:D40"/>
    <mergeCell ref="A44:A46"/>
    <mergeCell ref="C44:C46"/>
    <mergeCell ref="D44:D46"/>
    <mergeCell ref="A47:A51"/>
    <mergeCell ref="C47:C51"/>
    <mergeCell ref="D47:D51"/>
    <mergeCell ref="A52:A54"/>
    <mergeCell ref="C52:C54"/>
    <mergeCell ref="D52:D54"/>
    <mergeCell ref="A55:A57"/>
    <mergeCell ref="C55:C57"/>
    <mergeCell ref="D55:D57"/>
    <mergeCell ref="A58:A65"/>
    <mergeCell ref="C58:C65"/>
    <mergeCell ref="D58:D65"/>
    <mergeCell ref="A66:A73"/>
    <mergeCell ref="C66:C73"/>
    <mergeCell ref="D66:D73"/>
    <mergeCell ref="A74:A75"/>
    <mergeCell ref="C74:C75"/>
    <mergeCell ref="D74:D75"/>
    <mergeCell ref="A76:A78"/>
    <mergeCell ref="C76:C78"/>
    <mergeCell ref="D76:D78"/>
    <mergeCell ref="A85:A86"/>
    <mergeCell ref="C85:C86"/>
    <mergeCell ref="D85:D86"/>
    <mergeCell ref="A88:B88"/>
    <mergeCell ref="A79:A81"/>
    <mergeCell ref="C79:C81"/>
    <mergeCell ref="D79:D81"/>
    <mergeCell ref="A82:A84"/>
    <mergeCell ref="C82:C84"/>
    <mergeCell ref="D82:D84"/>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baseColWidth="10" defaultRowHeight="15" x14ac:dyDescent="0.25"/>
  <cols>
    <col min="1" max="1" width="11.42578125" style="442"/>
    <col min="2" max="2" width="16" style="442" customWidth="1"/>
    <col min="3" max="3" width="53" style="442" customWidth="1"/>
    <col min="4" max="4" width="22.7109375" style="442" customWidth="1"/>
    <col min="5" max="16384" width="11.42578125" style="442"/>
  </cols>
  <sheetData>
    <row r="1" spans="1:10" x14ac:dyDescent="0.25">
      <c r="A1" s="524" t="s">
        <v>734</v>
      </c>
    </row>
    <row r="2" spans="1:10" x14ac:dyDescent="0.25">
      <c r="A2" s="524" t="s">
        <v>732</v>
      </c>
    </row>
    <row r="3" spans="1:10" x14ac:dyDescent="0.25">
      <c r="A3" s="524" t="s">
        <v>733</v>
      </c>
    </row>
    <row r="4" spans="1:10" x14ac:dyDescent="0.25">
      <c r="A4" s="442" t="s">
        <v>571</v>
      </c>
    </row>
    <row r="5" spans="1:10" x14ac:dyDescent="0.25">
      <c r="A5" s="530" t="s">
        <v>741</v>
      </c>
      <c r="B5" s="530" t="s">
        <v>912</v>
      </c>
      <c r="C5" s="530" t="s">
        <v>743</v>
      </c>
      <c r="D5" s="530" t="s">
        <v>744</v>
      </c>
      <c r="E5" s="530" t="s">
        <v>353</v>
      </c>
      <c r="F5" s="644" t="s">
        <v>913</v>
      </c>
      <c r="G5" s="645"/>
      <c r="H5" s="645"/>
      <c r="I5" s="645"/>
      <c r="J5" s="646"/>
    </row>
    <row r="6" spans="1:10" x14ac:dyDescent="0.25">
      <c r="A6" s="530"/>
      <c r="B6" s="530"/>
      <c r="C6" s="530"/>
      <c r="D6" s="530"/>
      <c r="E6" s="530"/>
      <c r="F6" s="530">
        <v>2019</v>
      </c>
      <c r="G6" s="530">
        <v>2020</v>
      </c>
      <c r="H6" s="530">
        <v>2021</v>
      </c>
      <c r="I6" s="530">
        <v>2022</v>
      </c>
      <c r="J6" s="530">
        <v>2023</v>
      </c>
    </row>
    <row r="7" spans="1:10" ht="24" x14ac:dyDescent="0.25">
      <c r="A7" s="530">
        <v>174</v>
      </c>
      <c r="B7" s="531" t="s">
        <v>914</v>
      </c>
      <c r="C7" s="538" t="s">
        <v>915</v>
      </c>
      <c r="D7" s="538" t="s">
        <v>916</v>
      </c>
      <c r="E7" s="531">
        <v>2018</v>
      </c>
      <c r="F7" s="532">
        <v>1878</v>
      </c>
      <c r="G7" s="532" t="s">
        <v>115</v>
      </c>
      <c r="H7" s="532" t="s">
        <v>115</v>
      </c>
      <c r="I7" s="532" t="s">
        <v>115</v>
      </c>
      <c r="J7" s="532" t="s">
        <v>115</v>
      </c>
    </row>
    <row r="8" spans="1:10" ht="36" x14ac:dyDescent="0.25">
      <c r="A8" s="530">
        <v>188</v>
      </c>
      <c r="B8" s="531" t="s">
        <v>897</v>
      </c>
      <c r="C8" s="538" t="s">
        <v>898</v>
      </c>
      <c r="D8" s="538" t="s">
        <v>799</v>
      </c>
      <c r="E8" s="531">
        <v>2018</v>
      </c>
      <c r="F8" s="532">
        <v>-5346</v>
      </c>
      <c r="G8" s="532">
        <v>-8858</v>
      </c>
      <c r="H8" s="532">
        <v>-12395</v>
      </c>
      <c r="I8" s="532">
        <v>-12224</v>
      </c>
      <c r="J8" s="532">
        <v>-11975</v>
      </c>
    </row>
    <row r="9" spans="1:10" ht="36" x14ac:dyDescent="0.25">
      <c r="A9" s="530">
        <v>200</v>
      </c>
      <c r="B9" s="531" t="s">
        <v>900</v>
      </c>
      <c r="C9" s="538" t="s">
        <v>901</v>
      </c>
      <c r="D9" s="538" t="s">
        <v>799</v>
      </c>
      <c r="E9" s="531">
        <v>2018</v>
      </c>
      <c r="F9" s="532"/>
      <c r="G9" s="532">
        <v>130085</v>
      </c>
      <c r="H9" s="532">
        <v>433873</v>
      </c>
      <c r="I9" s="532">
        <v>579129</v>
      </c>
      <c r="J9" s="532">
        <v>764499</v>
      </c>
    </row>
    <row r="10" spans="1:10" ht="36" x14ac:dyDescent="0.25">
      <c r="A10" s="530">
        <v>201</v>
      </c>
      <c r="B10" s="531" t="s">
        <v>917</v>
      </c>
      <c r="C10" s="538" t="s">
        <v>918</v>
      </c>
      <c r="D10" s="538" t="s">
        <v>919</v>
      </c>
      <c r="E10" s="526">
        <v>2018</v>
      </c>
      <c r="F10" s="532">
        <v>-147</v>
      </c>
      <c r="G10" s="532">
        <v>-268</v>
      </c>
      <c r="H10" s="532">
        <v>23</v>
      </c>
      <c r="I10" s="532">
        <v>23</v>
      </c>
      <c r="J10" s="532">
        <v>23</v>
      </c>
    </row>
    <row r="11" spans="1:10" x14ac:dyDescent="0.25">
      <c r="A11" s="530">
        <v>203</v>
      </c>
      <c r="B11" s="531" t="s">
        <v>902</v>
      </c>
      <c r="C11" s="538" t="s">
        <v>903</v>
      </c>
      <c r="D11" s="538" t="s">
        <v>920</v>
      </c>
      <c r="E11" s="531">
        <v>2018</v>
      </c>
      <c r="F11" s="532">
        <v>36</v>
      </c>
      <c r="G11" s="532">
        <v>149</v>
      </c>
      <c r="H11" s="532">
        <v>348</v>
      </c>
      <c r="I11" s="532">
        <v>329</v>
      </c>
      <c r="J11" s="532">
        <v>329</v>
      </c>
    </row>
    <row r="12" spans="1:10" ht="24" x14ac:dyDescent="0.25">
      <c r="A12" s="530">
        <v>207</v>
      </c>
      <c r="B12" s="531" t="s">
        <v>921</v>
      </c>
      <c r="C12" s="538" t="s">
        <v>922</v>
      </c>
      <c r="D12" s="538" t="s">
        <v>923</v>
      </c>
      <c r="E12" s="531">
        <v>2018</v>
      </c>
      <c r="F12" s="532">
        <v>92</v>
      </c>
      <c r="G12" s="532">
        <v>92</v>
      </c>
      <c r="H12" s="532">
        <v>92</v>
      </c>
      <c r="I12" s="532">
        <v>92</v>
      </c>
      <c r="J12" s="532">
        <v>92</v>
      </c>
    </row>
    <row r="13" spans="1:10" ht="24" x14ac:dyDescent="0.25">
      <c r="A13" s="530">
        <v>211</v>
      </c>
      <c r="B13" s="531" t="s">
        <v>924</v>
      </c>
      <c r="C13" s="538" t="s">
        <v>925</v>
      </c>
      <c r="D13" s="538" t="s">
        <v>923</v>
      </c>
      <c r="E13" s="531">
        <v>2018</v>
      </c>
      <c r="F13" s="532">
        <v>678</v>
      </c>
      <c r="G13" s="532">
        <v>904</v>
      </c>
      <c r="H13" s="532">
        <v>892</v>
      </c>
      <c r="I13" s="532"/>
      <c r="J13" s="532"/>
    </row>
    <row r="14" spans="1:10" ht="36" x14ac:dyDescent="0.25">
      <c r="A14" s="530">
        <v>217</v>
      </c>
      <c r="B14" s="531" t="s">
        <v>905</v>
      </c>
      <c r="C14" s="538" t="s">
        <v>898</v>
      </c>
      <c r="D14" s="538" t="s">
        <v>926</v>
      </c>
      <c r="E14" s="531">
        <v>2018</v>
      </c>
      <c r="F14" s="532">
        <v>22871</v>
      </c>
      <c r="G14" s="532">
        <v>12209</v>
      </c>
      <c r="H14" s="532"/>
      <c r="I14" s="532"/>
      <c r="J14" s="532"/>
    </row>
    <row r="15" spans="1:10" x14ac:dyDescent="0.25">
      <c r="A15" s="530">
        <v>222</v>
      </c>
      <c r="B15" s="531" t="s">
        <v>927</v>
      </c>
      <c r="C15" s="538" t="s">
        <v>928</v>
      </c>
      <c r="D15" s="538" t="s">
        <v>929</v>
      </c>
      <c r="E15" s="531">
        <v>2018</v>
      </c>
      <c r="F15" s="532">
        <v>231</v>
      </c>
      <c r="G15" s="532">
        <v>54</v>
      </c>
      <c r="H15" s="532">
        <v>54</v>
      </c>
      <c r="I15" s="532">
        <v>54</v>
      </c>
      <c r="J15" s="532">
        <v>54</v>
      </c>
    </row>
    <row r="16" spans="1:10" ht="48" x14ac:dyDescent="0.25">
      <c r="A16" s="530">
        <v>223</v>
      </c>
      <c r="B16" s="531" t="s">
        <v>930</v>
      </c>
      <c r="C16" s="538" t="s">
        <v>931</v>
      </c>
      <c r="D16" s="538" t="s">
        <v>932</v>
      </c>
      <c r="E16" s="531">
        <v>2018</v>
      </c>
      <c r="F16" s="532">
        <v>986081</v>
      </c>
      <c r="G16" s="532" t="s">
        <v>115</v>
      </c>
      <c r="H16" s="532" t="s">
        <v>115</v>
      </c>
      <c r="I16" s="532" t="s">
        <v>115</v>
      </c>
      <c r="J16" s="532" t="s">
        <v>115</v>
      </c>
    </row>
    <row r="17" spans="1:10" ht="36" x14ac:dyDescent="0.25">
      <c r="A17" s="530">
        <v>225</v>
      </c>
      <c r="B17" s="531" t="s">
        <v>933</v>
      </c>
      <c r="C17" s="538" t="s">
        <v>934</v>
      </c>
      <c r="D17" s="538" t="s">
        <v>935</v>
      </c>
      <c r="E17" s="531">
        <v>2018</v>
      </c>
      <c r="F17" s="532">
        <v>5283</v>
      </c>
      <c r="G17" s="532" t="s">
        <v>115</v>
      </c>
      <c r="H17" s="532" t="s">
        <v>115</v>
      </c>
      <c r="I17" s="532" t="s">
        <v>115</v>
      </c>
      <c r="J17" s="532" t="s">
        <v>115</v>
      </c>
    </row>
    <row r="18" spans="1:10" ht="36" x14ac:dyDescent="0.25">
      <c r="A18" s="530">
        <v>5</v>
      </c>
      <c r="B18" s="531" t="s">
        <v>936</v>
      </c>
      <c r="C18" s="538" t="s">
        <v>937</v>
      </c>
      <c r="D18" s="538" t="s">
        <v>929</v>
      </c>
      <c r="E18" s="531">
        <v>2019</v>
      </c>
      <c r="F18" s="532">
        <v>60</v>
      </c>
      <c r="G18" s="532">
        <v>60</v>
      </c>
      <c r="H18" s="532">
        <v>60</v>
      </c>
      <c r="I18" s="532">
        <v>60</v>
      </c>
      <c r="J18" s="532">
        <v>60</v>
      </c>
    </row>
    <row r="19" spans="1:10" ht="72" x14ac:dyDescent="0.25">
      <c r="A19" s="530">
        <v>13</v>
      </c>
      <c r="B19" s="531" t="s">
        <v>829</v>
      </c>
      <c r="C19" s="538" t="s">
        <v>938</v>
      </c>
      <c r="D19" s="538" t="s">
        <v>919</v>
      </c>
      <c r="E19" s="531">
        <v>2019</v>
      </c>
      <c r="F19" s="532">
        <v>10065</v>
      </c>
      <c r="G19" s="532">
        <v>10065</v>
      </c>
      <c r="H19" s="532">
        <v>10065</v>
      </c>
      <c r="I19" s="532">
        <v>10065</v>
      </c>
      <c r="J19" s="532">
        <v>10065</v>
      </c>
    </row>
    <row r="20" spans="1:10" ht="24" x14ac:dyDescent="0.25">
      <c r="A20" s="530">
        <v>24</v>
      </c>
      <c r="B20" s="531" t="s">
        <v>939</v>
      </c>
      <c r="C20" s="538" t="s">
        <v>940</v>
      </c>
      <c r="D20" s="538" t="s">
        <v>919</v>
      </c>
      <c r="E20" s="531">
        <v>2019</v>
      </c>
      <c r="F20" s="532">
        <v>2253</v>
      </c>
      <c r="G20" s="532">
        <v>2315</v>
      </c>
      <c r="H20" s="532">
        <v>2316</v>
      </c>
      <c r="I20" s="532">
        <v>2283</v>
      </c>
      <c r="J20" s="532">
        <v>2742</v>
      </c>
    </row>
    <row r="21" spans="1:10" ht="24" x14ac:dyDescent="0.25">
      <c r="A21" s="530">
        <v>23</v>
      </c>
      <c r="B21" s="531" t="s">
        <v>941</v>
      </c>
      <c r="C21" s="538" t="s">
        <v>942</v>
      </c>
      <c r="D21" s="538" t="s">
        <v>919</v>
      </c>
      <c r="E21" s="531">
        <v>2019</v>
      </c>
      <c r="F21" s="532">
        <v>186</v>
      </c>
      <c r="G21" s="532">
        <v>5254</v>
      </c>
      <c r="H21" s="532">
        <v>3174</v>
      </c>
      <c r="I21" s="532">
        <v>2079</v>
      </c>
      <c r="J21" s="532">
        <v>6694</v>
      </c>
    </row>
    <row r="22" spans="1:10" ht="36" x14ac:dyDescent="0.25">
      <c r="A22" s="530">
        <v>29</v>
      </c>
      <c r="B22" s="531" t="s">
        <v>861</v>
      </c>
      <c r="C22" s="538" t="s">
        <v>943</v>
      </c>
      <c r="D22" s="538" t="s">
        <v>923</v>
      </c>
      <c r="E22" s="531">
        <v>2019</v>
      </c>
      <c r="F22" s="532">
        <v>1146</v>
      </c>
      <c r="G22" s="532">
        <v>662</v>
      </c>
      <c r="H22" s="532">
        <v>686</v>
      </c>
      <c r="I22" s="532">
        <v>711</v>
      </c>
      <c r="J22" s="532">
        <v>711</v>
      </c>
    </row>
    <row r="23" spans="1:10" ht="36" x14ac:dyDescent="0.25">
      <c r="A23" s="530">
        <v>36</v>
      </c>
      <c r="B23" s="531" t="s">
        <v>944</v>
      </c>
      <c r="C23" s="538" t="s">
        <v>945</v>
      </c>
      <c r="D23" s="538" t="s">
        <v>946</v>
      </c>
      <c r="E23" s="531">
        <v>2019</v>
      </c>
      <c r="F23" s="532">
        <v>95</v>
      </c>
      <c r="G23" s="532">
        <v>90</v>
      </c>
      <c r="H23" s="532">
        <v>90</v>
      </c>
      <c r="I23" s="532">
        <v>90</v>
      </c>
      <c r="J23" s="532">
        <v>90</v>
      </c>
    </row>
    <row r="24" spans="1:10" ht="24" x14ac:dyDescent="0.25">
      <c r="A24" s="530">
        <v>40</v>
      </c>
      <c r="B24" s="531" t="s">
        <v>947</v>
      </c>
      <c r="C24" s="538" t="s">
        <v>948</v>
      </c>
      <c r="D24" s="538" t="s">
        <v>932</v>
      </c>
      <c r="E24" s="531">
        <v>2019</v>
      </c>
      <c r="F24" s="532">
        <v>605</v>
      </c>
      <c r="G24" s="532">
        <v>1210</v>
      </c>
      <c r="H24" s="532">
        <v>1815</v>
      </c>
      <c r="I24" s="532">
        <v>2420</v>
      </c>
      <c r="J24" s="532">
        <v>3026</v>
      </c>
    </row>
    <row r="25" spans="1:10" ht="36" x14ac:dyDescent="0.25">
      <c r="A25" s="530">
        <v>41</v>
      </c>
      <c r="B25" s="531" t="s">
        <v>909</v>
      </c>
      <c r="C25" s="538" t="s">
        <v>910</v>
      </c>
      <c r="D25" s="538" t="s">
        <v>949</v>
      </c>
      <c r="E25" s="531">
        <v>2019</v>
      </c>
      <c r="F25" s="532">
        <v>22750</v>
      </c>
      <c r="G25" s="532"/>
      <c r="H25" s="532"/>
      <c r="I25" s="532"/>
      <c r="J25" s="532"/>
    </row>
    <row r="26" spans="1:10" ht="60" x14ac:dyDescent="0.25">
      <c r="A26" s="530">
        <v>42</v>
      </c>
      <c r="B26" s="531" t="s">
        <v>950</v>
      </c>
      <c r="C26" s="538" t="s">
        <v>951</v>
      </c>
      <c r="D26" s="538" t="s">
        <v>935</v>
      </c>
      <c r="E26" s="531">
        <v>2019</v>
      </c>
      <c r="F26" s="532">
        <v>67</v>
      </c>
      <c r="G26" s="532">
        <v>64</v>
      </c>
      <c r="H26" s="532">
        <v>64</v>
      </c>
      <c r="I26" s="532">
        <v>64</v>
      </c>
      <c r="J26" s="532">
        <v>64</v>
      </c>
    </row>
    <row r="27" spans="1:10" ht="72" x14ac:dyDescent="0.25">
      <c r="A27" s="530">
        <v>45</v>
      </c>
      <c r="B27" s="531" t="s">
        <v>952</v>
      </c>
      <c r="C27" s="538" t="s">
        <v>953</v>
      </c>
      <c r="D27" s="538" t="s">
        <v>750</v>
      </c>
      <c r="E27" s="531">
        <v>2019</v>
      </c>
      <c r="F27" s="532"/>
      <c r="G27" s="532"/>
      <c r="H27" s="532"/>
      <c r="I27" s="532">
        <v>2698</v>
      </c>
      <c r="J27" s="532">
        <v>2945</v>
      </c>
    </row>
    <row r="28" spans="1:10" x14ac:dyDescent="0.25">
      <c r="A28" s="529" t="s">
        <v>954</v>
      </c>
    </row>
    <row r="29" spans="1:10" x14ac:dyDescent="0.25">
      <c r="A29" s="512" t="s">
        <v>14</v>
      </c>
    </row>
  </sheetData>
  <mergeCells count="1">
    <mergeCell ref="F5:J5"/>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heetViews>
  <sheetFormatPr baseColWidth="10" defaultRowHeight="15" x14ac:dyDescent="0.25"/>
  <cols>
    <col min="1" max="2" width="11.42578125" style="442"/>
    <col min="3" max="3" width="47.140625" style="442" customWidth="1"/>
    <col min="4" max="4" width="19.85546875" style="442" customWidth="1"/>
    <col min="5" max="16384" width="11.42578125" style="442"/>
  </cols>
  <sheetData>
    <row r="1" spans="1:10" x14ac:dyDescent="0.25">
      <c r="A1" s="524" t="s">
        <v>737</v>
      </c>
    </row>
    <row r="2" spans="1:10" x14ac:dyDescent="0.25">
      <c r="A2" s="524" t="s">
        <v>736</v>
      </c>
    </row>
    <row r="3" spans="1:10" x14ac:dyDescent="0.25">
      <c r="A3" s="524" t="s">
        <v>735</v>
      </c>
    </row>
    <row r="4" spans="1:10" x14ac:dyDescent="0.25">
      <c r="A4" s="442" t="s">
        <v>571</v>
      </c>
    </row>
    <row r="5" spans="1:10" x14ac:dyDescent="0.25">
      <c r="A5" s="648" t="s">
        <v>741</v>
      </c>
      <c r="B5" s="648" t="s">
        <v>742</v>
      </c>
      <c r="C5" s="648" t="s">
        <v>743</v>
      </c>
      <c r="D5" s="648" t="s">
        <v>744</v>
      </c>
      <c r="E5" s="648" t="s">
        <v>353</v>
      </c>
      <c r="F5" s="647" t="s">
        <v>891</v>
      </c>
      <c r="G5" s="647"/>
      <c r="H5" s="647"/>
      <c r="I5" s="647"/>
      <c r="J5" s="647"/>
    </row>
    <row r="6" spans="1:10" x14ac:dyDescent="0.25">
      <c r="A6" s="648"/>
      <c r="B6" s="648"/>
      <c r="C6" s="648"/>
      <c r="D6" s="648"/>
      <c r="E6" s="648"/>
      <c r="F6" s="525">
        <v>2019</v>
      </c>
      <c r="G6" s="525">
        <v>2020</v>
      </c>
      <c r="H6" s="525">
        <v>2021</v>
      </c>
      <c r="I6" s="525">
        <v>2022</v>
      </c>
      <c r="J6" s="525">
        <v>2023</v>
      </c>
    </row>
    <row r="7" spans="1:10" ht="96" x14ac:dyDescent="0.25">
      <c r="A7" s="530">
        <v>177</v>
      </c>
      <c r="B7" s="526" t="s">
        <v>892</v>
      </c>
      <c r="C7" s="527" t="s">
        <v>893</v>
      </c>
      <c r="D7" s="527" t="s">
        <v>894</v>
      </c>
      <c r="E7" s="531">
        <v>2018</v>
      </c>
      <c r="F7" s="528">
        <v>-501</v>
      </c>
      <c r="G7" s="528">
        <v>-377</v>
      </c>
      <c r="H7" s="528">
        <v>-340</v>
      </c>
      <c r="I7" s="528">
        <v>-295</v>
      </c>
      <c r="J7" s="528">
        <v>-352</v>
      </c>
    </row>
    <row r="8" spans="1:10" ht="60" x14ac:dyDescent="0.25">
      <c r="A8" s="530">
        <v>179</v>
      </c>
      <c r="B8" s="526" t="s">
        <v>895</v>
      </c>
      <c r="C8" s="527" t="s">
        <v>896</v>
      </c>
      <c r="D8" s="527" t="s">
        <v>894</v>
      </c>
      <c r="E8" s="531">
        <v>2018</v>
      </c>
      <c r="F8" s="528">
        <v>78</v>
      </c>
      <c r="G8" s="528">
        <v>78</v>
      </c>
      <c r="H8" s="528"/>
      <c r="I8" s="528"/>
      <c r="J8" s="528"/>
    </row>
    <row r="9" spans="1:10" ht="36" x14ac:dyDescent="0.25">
      <c r="A9" s="530">
        <v>188</v>
      </c>
      <c r="B9" s="526" t="s">
        <v>897</v>
      </c>
      <c r="C9" s="527" t="s">
        <v>898</v>
      </c>
      <c r="D9" s="527" t="s">
        <v>899</v>
      </c>
      <c r="E9" s="531">
        <v>2018</v>
      </c>
      <c r="F9" s="528">
        <v>-10742</v>
      </c>
      <c r="G9" s="528">
        <v>-14014</v>
      </c>
      <c r="H9" s="528">
        <v>-14583</v>
      </c>
      <c r="I9" s="528">
        <v>-14867</v>
      </c>
      <c r="J9" s="528">
        <v>-15041</v>
      </c>
    </row>
    <row r="10" spans="1:10" ht="48" x14ac:dyDescent="0.25">
      <c r="A10" s="530">
        <v>200</v>
      </c>
      <c r="B10" s="526" t="s">
        <v>900</v>
      </c>
      <c r="C10" s="527" t="s">
        <v>901</v>
      </c>
      <c r="D10" s="527" t="s">
        <v>899</v>
      </c>
      <c r="E10" s="531">
        <v>2018</v>
      </c>
      <c r="F10" s="528"/>
      <c r="G10" s="528">
        <v>-209</v>
      </c>
      <c r="H10" s="528">
        <v>-33997</v>
      </c>
      <c r="I10" s="528">
        <v>70261</v>
      </c>
      <c r="J10" s="528">
        <v>-110486</v>
      </c>
    </row>
    <row r="11" spans="1:10" ht="24" x14ac:dyDescent="0.25">
      <c r="A11" s="530">
        <v>203</v>
      </c>
      <c r="B11" s="526" t="s">
        <v>902</v>
      </c>
      <c r="C11" s="527" t="s">
        <v>903</v>
      </c>
      <c r="D11" s="527" t="s">
        <v>904</v>
      </c>
      <c r="E11" s="531">
        <v>2018</v>
      </c>
      <c r="F11" s="528"/>
      <c r="G11" s="528"/>
      <c r="H11" s="528">
        <v>83</v>
      </c>
      <c r="I11" s="528">
        <v>117</v>
      </c>
      <c r="J11" s="528"/>
    </row>
    <row r="12" spans="1:10" ht="36" x14ac:dyDescent="0.25">
      <c r="A12" s="530">
        <v>217</v>
      </c>
      <c r="B12" s="526" t="s">
        <v>905</v>
      </c>
      <c r="C12" s="527" t="s">
        <v>898</v>
      </c>
      <c r="D12" s="527" t="s">
        <v>899</v>
      </c>
      <c r="E12" s="531">
        <v>2018</v>
      </c>
      <c r="F12" s="528">
        <v>77684</v>
      </c>
      <c r="G12" s="528"/>
      <c r="H12" s="528"/>
      <c r="I12" s="528"/>
      <c r="J12" s="528"/>
    </row>
    <row r="13" spans="1:10" ht="36" x14ac:dyDescent="0.25">
      <c r="A13" s="530">
        <v>6</v>
      </c>
      <c r="B13" s="526" t="s">
        <v>906</v>
      </c>
      <c r="C13" s="527" t="s">
        <v>907</v>
      </c>
      <c r="D13" s="527" t="s">
        <v>908</v>
      </c>
      <c r="E13" s="531">
        <v>2019</v>
      </c>
      <c r="F13" s="528">
        <v>-28025</v>
      </c>
      <c r="G13" s="528">
        <v>-29201</v>
      </c>
      <c r="H13" s="528">
        <v>-30371</v>
      </c>
      <c r="I13" s="528">
        <v>-31481</v>
      </c>
      <c r="J13" s="528"/>
    </row>
    <row r="14" spans="1:10" ht="48" x14ac:dyDescent="0.25">
      <c r="A14" s="530">
        <v>41</v>
      </c>
      <c r="B14" s="526" t="s">
        <v>909</v>
      </c>
      <c r="C14" s="527" t="s">
        <v>910</v>
      </c>
      <c r="D14" s="527" t="s">
        <v>911</v>
      </c>
      <c r="E14" s="531">
        <v>2019</v>
      </c>
      <c r="F14" s="528"/>
      <c r="G14" s="528">
        <v>-3234</v>
      </c>
      <c r="H14" s="528"/>
      <c r="I14" s="528"/>
      <c r="J14" s="528"/>
    </row>
    <row r="15" spans="1:10" x14ac:dyDescent="0.25">
      <c r="A15" s="533" t="s">
        <v>955</v>
      </c>
    </row>
    <row r="16" spans="1:10" x14ac:dyDescent="0.25">
      <c r="A16" s="533" t="s">
        <v>14</v>
      </c>
    </row>
  </sheetData>
  <mergeCells count="6">
    <mergeCell ref="F5:J5"/>
    <mergeCell ref="A5:A6"/>
    <mergeCell ref="B5:B6"/>
    <mergeCell ref="C5:C6"/>
    <mergeCell ref="D5:D6"/>
    <mergeCell ref="E5: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baseColWidth="10" defaultColWidth="11.42578125" defaultRowHeight="15" x14ac:dyDescent="0.25"/>
  <cols>
    <col min="1" max="3" width="25.5703125" style="201" customWidth="1"/>
    <col min="4" max="16384" width="11.42578125" style="201"/>
  </cols>
  <sheetData>
    <row r="1" spans="1:4" x14ac:dyDescent="0.25">
      <c r="A1" s="202" t="s">
        <v>584</v>
      </c>
      <c r="B1" s="237"/>
      <c r="C1" s="237"/>
    </row>
    <row r="2" spans="1:4" x14ac:dyDescent="0.25">
      <c r="A2" s="202" t="s">
        <v>585</v>
      </c>
      <c r="B2" s="237"/>
      <c r="C2" s="237"/>
    </row>
    <row r="3" spans="1:4" x14ac:dyDescent="0.25">
      <c r="A3" s="209" t="s">
        <v>211</v>
      </c>
      <c r="B3" s="237"/>
      <c r="C3" s="237"/>
    </row>
    <row r="4" spans="1:4" x14ac:dyDescent="0.25">
      <c r="A4" s="203" t="s">
        <v>582</v>
      </c>
      <c r="B4" s="203" t="s">
        <v>586</v>
      </c>
      <c r="C4" s="203" t="s">
        <v>583</v>
      </c>
    </row>
    <row r="5" spans="1:4" x14ac:dyDescent="0.25">
      <c r="A5" s="233">
        <v>1172588.31</v>
      </c>
      <c r="B5" s="233">
        <v>-354292.20336788084</v>
      </c>
      <c r="C5" s="233">
        <v>1526880.5133678808</v>
      </c>
      <c r="D5" s="236"/>
    </row>
    <row r="6" spans="1:4" x14ac:dyDescent="0.25">
      <c r="A6" s="238" t="s">
        <v>14</v>
      </c>
      <c r="B6" s="237"/>
      <c r="C6" s="237"/>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sheetViews>
  <sheetFormatPr baseColWidth="10" defaultRowHeight="15" x14ac:dyDescent="0.25"/>
  <cols>
    <col min="1" max="1" width="11.42578125" style="484"/>
    <col min="2" max="2" width="26.28515625" style="484" customWidth="1"/>
    <col min="3" max="3" width="64.140625" style="484" customWidth="1"/>
    <col min="4" max="4" width="20.85546875" style="484" customWidth="1"/>
    <col min="5" max="16384" width="11.42578125" style="484"/>
  </cols>
  <sheetData>
    <row r="1" spans="1:5" x14ac:dyDescent="0.25">
      <c r="A1" s="524" t="s">
        <v>740</v>
      </c>
    </row>
    <row r="2" spans="1:5" x14ac:dyDescent="0.25">
      <c r="A2" s="524" t="s">
        <v>739</v>
      </c>
    </row>
    <row r="3" spans="1:5" x14ac:dyDescent="0.25">
      <c r="A3" s="524" t="s">
        <v>738</v>
      </c>
    </row>
    <row r="4" spans="1:5" x14ac:dyDescent="0.25">
      <c r="A4" s="534" t="s">
        <v>741</v>
      </c>
      <c r="B4" s="534" t="s">
        <v>742</v>
      </c>
      <c r="C4" s="534" t="s">
        <v>743</v>
      </c>
      <c r="D4" s="534" t="s">
        <v>744</v>
      </c>
      <c r="E4" s="534" t="s">
        <v>353</v>
      </c>
    </row>
    <row r="5" spans="1:5" ht="22.5" x14ac:dyDescent="0.25">
      <c r="A5" s="534">
        <v>7</v>
      </c>
      <c r="B5" s="535" t="s">
        <v>745</v>
      </c>
      <c r="C5" s="537" t="s">
        <v>746</v>
      </c>
      <c r="D5" s="537" t="s">
        <v>747</v>
      </c>
      <c r="E5" s="535">
        <v>2019</v>
      </c>
    </row>
    <row r="6" spans="1:5" ht="33.75" x14ac:dyDescent="0.25">
      <c r="A6" s="534">
        <v>8</v>
      </c>
      <c r="B6" s="535" t="s">
        <v>748</v>
      </c>
      <c r="C6" s="537" t="s">
        <v>749</v>
      </c>
      <c r="D6" s="537" t="s">
        <v>750</v>
      </c>
      <c r="E6" s="535">
        <v>2019</v>
      </c>
    </row>
    <row r="7" spans="1:5" ht="22.5" x14ac:dyDescent="0.25">
      <c r="A7" s="534">
        <v>9</v>
      </c>
      <c r="B7" s="535" t="s">
        <v>751</v>
      </c>
      <c r="C7" s="537" t="s">
        <v>752</v>
      </c>
      <c r="D7" s="537" t="s">
        <v>753</v>
      </c>
      <c r="E7" s="535">
        <v>2019</v>
      </c>
    </row>
    <row r="8" spans="1:5" ht="22.5" x14ac:dyDescent="0.25">
      <c r="A8" s="534">
        <v>11</v>
      </c>
      <c r="B8" s="535" t="s">
        <v>754</v>
      </c>
      <c r="C8" s="537" t="s">
        <v>755</v>
      </c>
      <c r="D8" s="537" t="s">
        <v>750</v>
      </c>
      <c r="E8" s="535">
        <v>2019</v>
      </c>
    </row>
    <row r="9" spans="1:5" ht="22.5" x14ac:dyDescent="0.25">
      <c r="A9" s="534">
        <v>12</v>
      </c>
      <c r="B9" s="535" t="s">
        <v>756</v>
      </c>
      <c r="C9" s="537" t="s">
        <v>757</v>
      </c>
      <c r="D9" s="537" t="s">
        <v>750</v>
      </c>
      <c r="E9" s="535">
        <v>2019</v>
      </c>
    </row>
    <row r="10" spans="1:5" ht="22.5" x14ac:dyDescent="0.25">
      <c r="A10" s="534">
        <v>14</v>
      </c>
      <c r="B10" s="535" t="s">
        <v>758</v>
      </c>
      <c r="C10" s="537" t="s">
        <v>759</v>
      </c>
      <c r="D10" s="537" t="s">
        <v>760</v>
      </c>
      <c r="E10" s="535">
        <v>2019</v>
      </c>
    </row>
    <row r="11" spans="1:5" ht="22.5" x14ac:dyDescent="0.25">
      <c r="A11" s="534">
        <v>15</v>
      </c>
      <c r="B11" s="535" t="s">
        <v>761</v>
      </c>
      <c r="C11" s="537" t="s">
        <v>762</v>
      </c>
      <c r="D11" s="537" t="s">
        <v>750</v>
      </c>
      <c r="E11" s="535">
        <v>2019</v>
      </c>
    </row>
    <row r="12" spans="1:5" x14ac:dyDescent="0.25">
      <c r="A12" s="534">
        <v>21</v>
      </c>
      <c r="B12" s="535" t="s">
        <v>763</v>
      </c>
      <c r="C12" s="537" t="s">
        <v>764</v>
      </c>
      <c r="D12" s="537" t="s">
        <v>765</v>
      </c>
      <c r="E12" s="535">
        <v>2018</v>
      </c>
    </row>
    <row r="13" spans="1:5" x14ac:dyDescent="0.25">
      <c r="A13" s="534">
        <v>168</v>
      </c>
      <c r="B13" s="535" t="s">
        <v>766</v>
      </c>
      <c r="C13" s="537" t="s">
        <v>767</v>
      </c>
      <c r="D13" s="537" t="s">
        <v>768</v>
      </c>
      <c r="E13" s="535">
        <v>2018</v>
      </c>
    </row>
    <row r="14" spans="1:5" ht="22.5" x14ac:dyDescent="0.25">
      <c r="A14" s="534">
        <v>169</v>
      </c>
      <c r="B14" s="535" t="s">
        <v>769</v>
      </c>
      <c r="C14" s="537" t="s">
        <v>770</v>
      </c>
      <c r="D14" s="537" t="s">
        <v>771</v>
      </c>
      <c r="E14" s="535">
        <v>2018</v>
      </c>
    </row>
    <row r="15" spans="1:5" ht="22.5" x14ac:dyDescent="0.25">
      <c r="A15" s="534">
        <v>172</v>
      </c>
      <c r="B15" s="535" t="s">
        <v>772</v>
      </c>
      <c r="C15" s="537" t="s">
        <v>773</v>
      </c>
      <c r="D15" s="537" t="s">
        <v>747</v>
      </c>
      <c r="E15" s="535">
        <v>2018</v>
      </c>
    </row>
    <row r="16" spans="1:5" ht="22.5" x14ac:dyDescent="0.25">
      <c r="A16" s="534">
        <v>173</v>
      </c>
      <c r="B16" s="535" t="s">
        <v>774</v>
      </c>
      <c r="C16" s="537" t="s">
        <v>775</v>
      </c>
      <c r="D16" s="537" t="s">
        <v>776</v>
      </c>
      <c r="E16" s="535">
        <v>2018</v>
      </c>
    </row>
    <row r="17" spans="1:5" ht="33.75" x14ac:dyDescent="0.25">
      <c r="A17" s="534">
        <v>175</v>
      </c>
      <c r="B17" s="535" t="s">
        <v>777</v>
      </c>
      <c r="C17" s="537" t="s">
        <v>778</v>
      </c>
      <c r="D17" s="537" t="s">
        <v>750</v>
      </c>
      <c r="E17" s="535">
        <v>2018</v>
      </c>
    </row>
    <row r="18" spans="1:5" ht="22.5" x14ac:dyDescent="0.25">
      <c r="A18" s="534">
        <v>180</v>
      </c>
      <c r="B18" s="535" t="s">
        <v>779</v>
      </c>
      <c r="C18" s="537" t="s">
        <v>780</v>
      </c>
      <c r="D18" s="537" t="s">
        <v>781</v>
      </c>
      <c r="E18" s="535">
        <v>2018</v>
      </c>
    </row>
    <row r="19" spans="1:5" ht="22.5" x14ac:dyDescent="0.25">
      <c r="A19" s="534">
        <v>181</v>
      </c>
      <c r="B19" s="535" t="s">
        <v>782</v>
      </c>
      <c r="C19" s="537" t="s">
        <v>783</v>
      </c>
      <c r="D19" s="537" t="s">
        <v>781</v>
      </c>
      <c r="E19" s="535">
        <v>2018</v>
      </c>
    </row>
    <row r="20" spans="1:5" ht="33.75" x14ac:dyDescent="0.25">
      <c r="A20" s="534">
        <v>182</v>
      </c>
      <c r="B20" s="535" t="s">
        <v>784</v>
      </c>
      <c r="C20" s="537" t="s">
        <v>785</v>
      </c>
      <c r="D20" s="537" t="s">
        <v>781</v>
      </c>
      <c r="E20" s="535">
        <v>2018</v>
      </c>
    </row>
    <row r="21" spans="1:5" ht="45" x14ac:dyDescent="0.25">
      <c r="A21" s="534">
        <v>183</v>
      </c>
      <c r="B21" s="535" t="s">
        <v>786</v>
      </c>
      <c r="C21" s="537" t="s">
        <v>787</v>
      </c>
      <c r="D21" s="537" t="s">
        <v>781</v>
      </c>
      <c r="E21" s="535">
        <v>2018</v>
      </c>
    </row>
    <row r="22" spans="1:5" ht="33.75" x14ac:dyDescent="0.25">
      <c r="A22" s="534">
        <v>184</v>
      </c>
      <c r="B22" s="535" t="s">
        <v>788</v>
      </c>
      <c r="C22" s="537" t="s">
        <v>789</v>
      </c>
      <c r="D22" s="537" t="s">
        <v>781</v>
      </c>
      <c r="E22" s="535">
        <v>2018</v>
      </c>
    </row>
    <row r="23" spans="1:5" ht="33.75" x14ac:dyDescent="0.25">
      <c r="A23" s="534">
        <v>185</v>
      </c>
      <c r="B23" s="535" t="s">
        <v>790</v>
      </c>
      <c r="C23" s="537" t="s">
        <v>791</v>
      </c>
      <c r="D23" s="537" t="s">
        <v>781</v>
      </c>
      <c r="E23" s="535">
        <v>2018</v>
      </c>
    </row>
    <row r="24" spans="1:5" ht="22.5" x14ac:dyDescent="0.25">
      <c r="A24" s="534">
        <v>186</v>
      </c>
      <c r="B24" s="535" t="s">
        <v>792</v>
      </c>
      <c r="C24" s="537" t="s">
        <v>793</v>
      </c>
      <c r="D24" s="537" t="s">
        <v>781</v>
      </c>
      <c r="E24" s="535">
        <v>2018</v>
      </c>
    </row>
    <row r="25" spans="1:5" ht="22.5" x14ac:dyDescent="0.25">
      <c r="A25" s="534">
        <v>187</v>
      </c>
      <c r="B25" s="535" t="s">
        <v>794</v>
      </c>
      <c r="C25" s="537" t="s">
        <v>795</v>
      </c>
      <c r="D25" s="537" t="s">
        <v>796</v>
      </c>
      <c r="E25" s="535">
        <v>2018</v>
      </c>
    </row>
    <row r="26" spans="1:5" x14ac:dyDescent="0.25">
      <c r="A26" s="534">
        <v>189</v>
      </c>
      <c r="B26" s="535" t="s">
        <v>797</v>
      </c>
      <c r="C26" s="537" t="s">
        <v>798</v>
      </c>
      <c r="D26" s="537" t="s">
        <v>799</v>
      </c>
      <c r="E26" s="535">
        <v>2018</v>
      </c>
    </row>
    <row r="27" spans="1:5" ht="22.5" x14ac:dyDescent="0.25">
      <c r="A27" s="534">
        <v>190</v>
      </c>
      <c r="B27" s="535" t="s">
        <v>800</v>
      </c>
      <c r="C27" s="537" t="s">
        <v>801</v>
      </c>
      <c r="D27" s="537" t="s">
        <v>802</v>
      </c>
      <c r="E27" s="535">
        <v>2018</v>
      </c>
    </row>
    <row r="28" spans="1:5" ht="45" x14ac:dyDescent="0.25">
      <c r="A28" s="534">
        <v>192</v>
      </c>
      <c r="B28" s="535" t="s">
        <v>803</v>
      </c>
      <c r="C28" s="537" t="s">
        <v>804</v>
      </c>
      <c r="D28" s="537" t="s">
        <v>747</v>
      </c>
      <c r="E28" s="535">
        <v>2018</v>
      </c>
    </row>
    <row r="29" spans="1:5" x14ac:dyDescent="0.25">
      <c r="A29" s="534">
        <v>193</v>
      </c>
      <c r="B29" s="535" t="s">
        <v>805</v>
      </c>
      <c r="C29" s="537" t="s">
        <v>806</v>
      </c>
      <c r="D29" s="537" t="s">
        <v>747</v>
      </c>
      <c r="E29" s="535">
        <v>2018</v>
      </c>
    </row>
    <row r="30" spans="1:5" ht="33.75" x14ac:dyDescent="0.25">
      <c r="A30" s="534">
        <v>194</v>
      </c>
      <c r="B30" s="535" t="s">
        <v>777</v>
      </c>
      <c r="C30" s="537" t="s">
        <v>778</v>
      </c>
      <c r="D30" s="537" t="s">
        <v>750</v>
      </c>
      <c r="E30" s="535">
        <v>2018</v>
      </c>
    </row>
    <row r="31" spans="1:5" ht="22.5" x14ac:dyDescent="0.25">
      <c r="A31" s="534">
        <v>195</v>
      </c>
      <c r="B31" s="535" t="s">
        <v>807</v>
      </c>
      <c r="C31" s="537" t="s">
        <v>808</v>
      </c>
      <c r="D31" s="537" t="s">
        <v>802</v>
      </c>
      <c r="E31" s="535">
        <v>2018</v>
      </c>
    </row>
    <row r="32" spans="1:5" x14ac:dyDescent="0.25">
      <c r="A32" s="534">
        <v>196</v>
      </c>
      <c r="B32" s="535" t="s">
        <v>809</v>
      </c>
      <c r="C32" s="537" t="s">
        <v>810</v>
      </c>
      <c r="D32" s="537" t="s">
        <v>747</v>
      </c>
      <c r="E32" s="535">
        <v>2018</v>
      </c>
    </row>
    <row r="33" spans="1:5" ht="22.5" x14ac:dyDescent="0.25">
      <c r="A33" s="534">
        <v>197</v>
      </c>
      <c r="B33" s="535" t="s">
        <v>811</v>
      </c>
      <c r="C33" s="537" t="s">
        <v>812</v>
      </c>
      <c r="D33" s="537" t="s">
        <v>760</v>
      </c>
      <c r="E33" s="535">
        <v>2018</v>
      </c>
    </row>
    <row r="34" spans="1:5" ht="22.5" x14ac:dyDescent="0.25">
      <c r="A34" s="534">
        <v>198</v>
      </c>
      <c r="B34" s="535" t="s">
        <v>813</v>
      </c>
      <c r="C34" s="537" t="s">
        <v>814</v>
      </c>
      <c r="D34" s="537" t="s">
        <v>796</v>
      </c>
      <c r="E34" s="535">
        <v>2018</v>
      </c>
    </row>
    <row r="35" spans="1:5" ht="22.5" x14ac:dyDescent="0.25">
      <c r="A35" s="534">
        <v>199</v>
      </c>
      <c r="B35" s="535" t="s">
        <v>815</v>
      </c>
      <c r="C35" s="537" t="s">
        <v>816</v>
      </c>
      <c r="D35" s="537" t="s">
        <v>747</v>
      </c>
      <c r="E35" s="535">
        <v>2018</v>
      </c>
    </row>
    <row r="36" spans="1:5" ht="33.75" x14ac:dyDescent="0.25">
      <c r="A36" s="534">
        <v>202</v>
      </c>
      <c r="B36" s="535" t="s">
        <v>817</v>
      </c>
      <c r="C36" s="537" t="s">
        <v>818</v>
      </c>
      <c r="D36" s="537" t="s">
        <v>819</v>
      </c>
      <c r="E36" s="535">
        <v>2018</v>
      </c>
    </row>
    <row r="37" spans="1:5" ht="22.5" x14ac:dyDescent="0.25">
      <c r="A37" s="534">
        <v>205</v>
      </c>
      <c r="B37" s="535" t="s">
        <v>820</v>
      </c>
      <c r="C37" s="537" t="s">
        <v>821</v>
      </c>
      <c r="D37" s="537" t="s">
        <v>747</v>
      </c>
      <c r="E37" s="535">
        <v>2018</v>
      </c>
    </row>
    <row r="38" spans="1:5" ht="33.75" x14ac:dyDescent="0.25">
      <c r="A38" s="534">
        <v>206</v>
      </c>
      <c r="B38" s="535" t="s">
        <v>822</v>
      </c>
      <c r="C38" s="537" t="s">
        <v>823</v>
      </c>
      <c r="D38" s="537" t="s">
        <v>776</v>
      </c>
      <c r="E38" s="535">
        <v>2018</v>
      </c>
    </row>
    <row r="39" spans="1:5" ht="22.5" x14ac:dyDescent="0.25">
      <c r="A39" s="534">
        <v>208</v>
      </c>
      <c r="B39" s="535" t="s">
        <v>824</v>
      </c>
      <c r="C39" s="537" t="s">
        <v>825</v>
      </c>
      <c r="D39" s="537" t="s">
        <v>760</v>
      </c>
      <c r="E39" s="535">
        <v>2018</v>
      </c>
    </row>
    <row r="40" spans="1:5" ht="33.75" x14ac:dyDescent="0.25">
      <c r="A40" s="534">
        <v>209</v>
      </c>
      <c r="B40" s="535" t="s">
        <v>826</v>
      </c>
      <c r="C40" s="537" t="s">
        <v>827</v>
      </c>
      <c r="D40" s="537" t="s">
        <v>828</v>
      </c>
      <c r="E40" s="535">
        <v>2018</v>
      </c>
    </row>
    <row r="41" spans="1:5" ht="45" x14ac:dyDescent="0.25">
      <c r="A41" s="534">
        <v>210</v>
      </c>
      <c r="B41" s="535" t="s">
        <v>829</v>
      </c>
      <c r="C41" s="537" t="s">
        <v>830</v>
      </c>
      <c r="D41" s="537" t="s">
        <v>796</v>
      </c>
      <c r="E41" s="535">
        <v>2018</v>
      </c>
    </row>
    <row r="42" spans="1:5" ht="45" x14ac:dyDescent="0.25">
      <c r="A42" s="534">
        <v>212</v>
      </c>
      <c r="B42" s="535" t="s">
        <v>831</v>
      </c>
      <c r="C42" s="537" t="s">
        <v>832</v>
      </c>
      <c r="D42" s="537" t="s">
        <v>781</v>
      </c>
      <c r="E42" s="535">
        <v>2018</v>
      </c>
    </row>
    <row r="43" spans="1:5" ht="22.5" x14ac:dyDescent="0.25">
      <c r="A43" s="534">
        <v>213</v>
      </c>
      <c r="B43" s="535" t="s">
        <v>833</v>
      </c>
      <c r="C43" s="537" t="s">
        <v>834</v>
      </c>
      <c r="D43" s="537" t="s">
        <v>835</v>
      </c>
      <c r="E43" s="535">
        <v>2018</v>
      </c>
    </row>
    <row r="44" spans="1:5" x14ac:dyDescent="0.25">
      <c r="A44" s="534">
        <v>214</v>
      </c>
      <c r="B44" s="535" t="s">
        <v>836</v>
      </c>
      <c r="C44" s="537" t="s">
        <v>837</v>
      </c>
      <c r="D44" s="537" t="s">
        <v>768</v>
      </c>
      <c r="E44" s="535">
        <v>2018</v>
      </c>
    </row>
    <row r="45" spans="1:5" x14ac:dyDescent="0.25">
      <c r="A45" s="534">
        <v>215</v>
      </c>
      <c r="B45" s="535" t="s">
        <v>838</v>
      </c>
      <c r="C45" s="537" t="s">
        <v>839</v>
      </c>
      <c r="D45" s="537" t="s">
        <v>840</v>
      </c>
      <c r="E45" s="535">
        <v>2018</v>
      </c>
    </row>
    <row r="46" spans="1:5" ht="45" x14ac:dyDescent="0.25">
      <c r="A46" s="534">
        <v>216</v>
      </c>
      <c r="B46" s="535" t="s">
        <v>841</v>
      </c>
      <c r="C46" s="537" t="s">
        <v>842</v>
      </c>
      <c r="D46" s="537" t="s">
        <v>760</v>
      </c>
      <c r="E46" s="535">
        <v>2018</v>
      </c>
    </row>
    <row r="47" spans="1:5" x14ac:dyDescent="0.25">
      <c r="A47" s="534">
        <v>218</v>
      </c>
      <c r="B47" s="535" t="s">
        <v>843</v>
      </c>
      <c r="C47" s="537" t="s">
        <v>844</v>
      </c>
      <c r="D47" s="537" t="s">
        <v>845</v>
      </c>
      <c r="E47" s="535">
        <v>2018</v>
      </c>
    </row>
    <row r="48" spans="1:5" x14ac:dyDescent="0.25">
      <c r="A48" s="534">
        <v>221</v>
      </c>
      <c r="B48" s="535" t="s">
        <v>809</v>
      </c>
      <c r="C48" s="537" t="s">
        <v>846</v>
      </c>
      <c r="D48" s="537" t="s">
        <v>747</v>
      </c>
      <c r="E48" s="535">
        <v>2018</v>
      </c>
    </row>
    <row r="49" spans="1:5" x14ac:dyDescent="0.25">
      <c r="A49" s="534">
        <v>226</v>
      </c>
      <c r="B49" s="535" t="s">
        <v>847</v>
      </c>
      <c r="C49" s="537" t="s">
        <v>848</v>
      </c>
      <c r="D49" s="537" t="s">
        <v>849</v>
      </c>
      <c r="E49" s="535">
        <v>2018</v>
      </c>
    </row>
    <row r="50" spans="1:5" ht="22.5" x14ac:dyDescent="0.25">
      <c r="A50" s="534">
        <v>227</v>
      </c>
      <c r="B50" s="535" t="s">
        <v>850</v>
      </c>
      <c r="C50" s="537" t="s">
        <v>851</v>
      </c>
      <c r="D50" s="537" t="s">
        <v>852</v>
      </c>
      <c r="E50" s="535">
        <v>2018</v>
      </c>
    </row>
    <row r="51" spans="1:5" x14ac:dyDescent="0.25">
      <c r="A51" s="534">
        <v>228</v>
      </c>
      <c r="B51" s="535" t="s">
        <v>843</v>
      </c>
      <c r="C51" s="537" t="s">
        <v>844</v>
      </c>
      <c r="D51" s="537" t="s">
        <v>845</v>
      </c>
      <c r="E51" s="535">
        <v>2018</v>
      </c>
    </row>
    <row r="52" spans="1:5" ht="33.75" x14ac:dyDescent="0.25">
      <c r="A52" s="534">
        <v>1</v>
      </c>
      <c r="B52" s="535" t="s">
        <v>853</v>
      </c>
      <c r="C52" s="537" t="s">
        <v>854</v>
      </c>
      <c r="D52" s="537" t="s">
        <v>855</v>
      </c>
      <c r="E52" s="535">
        <v>2019</v>
      </c>
    </row>
    <row r="53" spans="1:5" x14ac:dyDescent="0.25">
      <c r="A53" s="534">
        <v>2</v>
      </c>
      <c r="B53" s="535" t="s">
        <v>805</v>
      </c>
      <c r="C53" s="537" t="s">
        <v>856</v>
      </c>
      <c r="D53" s="537" t="s">
        <v>747</v>
      </c>
      <c r="E53" s="535">
        <v>2019</v>
      </c>
    </row>
    <row r="54" spans="1:5" ht="22.5" x14ac:dyDescent="0.25">
      <c r="A54" s="534">
        <v>3</v>
      </c>
      <c r="B54" s="535" t="s">
        <v>857</v>
      </c>
      <c r="C54" s="537" t="s">
        <v>858</v>
      </c>
      <c r="D54" s="537" t="s">
        <v>760</v>
      </c>
      <c r="E54" s="535">
        <v>2019</v>
      </c>
    </row>
    <row r="55" spans="1:5" x14ac:dyDescent="0.25">
      <c r="A55" s="534">
        <v>4</v>
      </c>
      <c r="B55" s="535" t="s">
        <v>859</v>
      </c>
      <c r="C55" s="537" t="s">
        <v>860</v>
      </c>
      <c r="D55" s="537" t="s">
        <v>753</v>
      </c>
      <c r="E55" s="535">
        <v>2019</v>
      </c>
    </row>
    <row r="56" spans="1:5" ht="22.5" x14ac:dyDescent="0.25">
      <c r="A56" s="534">
        <v>16</v>
      </c>
      <c r="B56" s="535" t="s">
        <v>861</v>
      </c>
      <c r="C56" s="537" t="s">
        <v>862</v>
      </c>
      <c r="D56" s="537" t="s">
        <v>747</v>
      </c>
      <c r="E56" s="535">
        <v>2019</v>
      </c>
    </row>
    <row r="57" spans="1:5" ht="22.5" x14ac:dyDescent="0.25">
      <c r="A57" s="534">
        <v>17</v>
      </c>
      <c r="B57" s="535" t="s">
        <v>863</v>
      </c>
      <c r="C57" s="537" t="s">
        <v>864</v>
      </c>
      <c r="D57" s="537" t="s">
        <v>760</v>
      </c>
      <c r="E57" s="535">
        <v>2019</v>
      </c>
    </row>
    <row r="58" spans="1:5" ht="33.75" x14ac:dyDescent="0.25">
      <c r="A58" s="534">
        <v>18</v>
      </c>
      <c r="B58" s="535" t="s">
        <v>865</v>
      </c>
      <c r="C58" s="537" t="s">
        <v>866</v>
      </c>
      <c r="D58" s="537" t="s">
        <v>867</v>
      </c>
      <c r="E58" s="535">
        <v>2019</v>
      </c>
    </row>
    <row r="59" spans="1:5" ht="22.5" x14ac:dyDescent="0.25">
      <c r="A59" s="534">
        <v>19</v>
      </c>
      <c r="B59" s="535" t="s">
        <v>868</v>
      </c>
      <c r="C59" s="537" t="s">
        <v>869</v>
      </c>
      <c r="D59" s="537" t="s">
        <v>753</v>
      </c>
      <c r="E59" s="535">
        <v>2019</v>
      </c>
    </row>
    <row r="60" spans="1:5" ht="33.75" x14ac:dyDescent="0.25">
      <c r="A60" s="534">
        <v>27</v>
      </c>
      <c r="B60" s="535" t="s">
        <v>870</v>
      </c>
      <c r="C60" s="537" t="s">
        <v>871</v>
      </c>
      <c r="D60" s="537" t="s">
        <v>750</v>
      </c>
      <c r="E60" s="535">
        <v>2019</v>
      </c>
    </row>
    <row r="61" spans="1:5" x14ac:dyDescent="0.25">
      <c r="A61" s="534">
        <v>30</v>
      </c>
      <c r="B61" s="535" t="s">
        <v>872</v>
      </c>
      <c r="C61" s="537" t="s">
        <v>873</v>
      </c>
      <c r="D61" s="537" t="s">
        <v>796</v>
      </c>
      <c r="E61" s="535">
        <v>2019</v>
      </c>
    </row>
    <row r="62" spans="1:5" ht="45" x14ac:dyDescent="0.25">
      <c r="A62" s="534">
        <v>31</v>
      </c>
      <c r="B62" s="535" t="s">
        <v>874</v>
      </c>
      <c r="C62" s="537" t="s">
        <v>875</v>
      </c>
      <c r="D62" s="537" t="s">
        <v>781</v>
      </c>
      <c r="E62" s="535">
        <v>2019</v>
      </c>
    </row>
    <row r="63" spans="1:5" ht="22.5" x14ac:dyDescent="0.25">
      <c r="A63" s="534">
        <v>32</v>
      </c>
      <c r="B63" s="535" t="s">
        <v>876</v>
      </c>
      <c r="C63" s="537" t="s">
        <v>877</v>
      </c>
      <c r="D63" s="537" t="s">
        <v>747</v>
      </c>
      <c r="E63" s="535">
        <v>2019</v>
      </c>
    </row>
    <row r="64" spans="1:5" ht="22.5" x14ac:dyDescent="0.25">
      <c r="A64" s="534">
        <v>34</v>
      </c>
      <c r="B64" s="535" t="s">
        <v>878</v>
      </c>
      <c r="C64" s="537" t="s">
        <v>879</v>
      </c>
      <c r="D64" s="537" t="s">
        <v>828</v>
      </c>
      <c r="E64" s="535">
        <v>2019</v>
      </c>
    </row>
    <row r="65" spans="1:5" ht="45" x14ac:dyDescent="0.25">
      <c r="A65" s="534">
        <v>26</v>
      </c>
      <c r="B65" s="535" t="s">
        <v>880</v>
      </c>
      <c r="C65" s="537" t="s">
        <v>881</v>
      </c>
      <c r="D65" s="537" t="s">
        <v>781</v>
      </c>
      <c r="E65" s="535">
        <v>2019</v>
      </c>
    </row>
    <row r="66" spans="1:5" x14ac:dyDescent="0.25">
      <c r="A66" s="534">
        <v>35</v>
      </c>
      <c r="B66" s="535" t="s">
        <v>882</v>
      </c>
      <c r="C66" s="537" t="s">
        <v>883</v>
      </c>
      <c r="D66" s="537" t="s">
        <v>750</v>
      </c>
      <c r="E66" s="535">
        <v>2019</v>
      </c>
    </row>
    <row r="67" spans="1:5" ht="22.5" x14ac:dyDescent="0.25">
      <c r="A67" s="534">
        <v>38</v>
      </c>
      <c r="B67" s="535" t="s">
        <v>884</v>
      </c>
      <c r="C67" s="537" t="s">
        <v>885</v>
      </c>
      <c r="D67" s="537" t="s">
        <v>750</v>
      </c>
      <c r="E67" s="535">
        <v>2019</v>
      </c>
    </row>
    <row r="68" spans="1:5" ht="45" x14ac:dyDescent="0.25">
      <c r="A68" s="534">
        <v>39</v>
      </c>
      <c r="B68" s="535" t="s">
        <v>886</v>
      </c>
      <c r="C68" s="537" t="s">
        <v>887</v>
      </c>
      <c r="D68" s="537" t="s">
        <v>750</v>
      </c>
      <c r="E68" s="535">
        <v>2019</v>
      </c>
    </row>
    <row r="69" spans="1:5" ht="22.5" x14ac:dyDescent="0.25">
      <c r="A69" s="534">
        <v>43</v>
      </c>
      <c r="B69" s="535" t="s">
        <v>888</v>
      </c>
      <c r="C69" s="537" t="s">
        <v>889</v>
      </c>
      <c r="D69" s="537" t="s">
        <v>890</v>
      </c>
      <c r="E69" s="535">
        <v>2019</v>
      </c>
    </row>
    <row r="70" spans="1:5" x14ac:dyDescent="0.25">
      <c r="A70" s="536" t="s">
        <v>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baseColWidth="10" defaultColWidth="11.42578125" defaultRowHeight="15" x14ac:dyDescent="0.25"/>
  <cols>
    <col min="1" max="1" width="37" style="201" customWidth="1"/>
    <col min="2" max="16384" width="11.42578125" style="201"/>
  </cols>
  <sheetData>
    <row r="1" spans="1:4" x14ac:dyDescent="0.25">
      <c r="A1" s="202" t="s">
        <v>587</v>
      </c>
    </row>
    <row r="2" spans="1:4" x14ac:dyDescent="0.25">
      <c r="A2" s="202" t="s">
        <v>588</v>
      </c>
    </row>
    <row r="3" spans="1:4" x14ac:dyDescent="0.25">
      <c r="A3" s="209" t="s">
        <v>211</v>
      </c>
    </row>
    <row r="4" spans="1:4" ht="38.25" x14ac:dyDescent="0.25">
      <c r="A4" s="203" t="s">
        <v>572</v>
      </c>
      <c r="B4" s="203" t="s">
        <v>582</v>
      </c>
      <c r="C4" s="203" t="s">
        <v>574</v>
      </c>
      <c r="D4" s="203" t="s">
        <v>583</v>
      </c>
    </row>
    <row r="5" spans="1:4" x14ac:dyDescent="0.25">
      <c r="A5" s="25" t="s">
        <v>589</v>
      </c>
      <c r="B5" s="27">
        <v>173600.64600000001</v>
      </c>
      <c r="C5" s="3">
        <v>41574.541338867755</v>
      </c>
      <c r="D5" s="27">
        <v>132026.10466113227</v>
      </c>
    </row>
    <row r="6" spans="1:4" x14ac:dyDescent="0.25">
      <c r="A6" s="25" t="s">
        <v>590</v>
      </c>
      <c r="B6" s="27">
        <v>161953.68599999999</v>
      </c>
      <c r="C6" s="27">
        <v>1055.0658761890154</v>
      </c>
      <c r="D6" s="27">
        <v>160898.62012381098</v>
      </c>
    </row>
    <row r="7" spans="1:4" x14ac:dyDescent="0.25">
      <c r="A7" s="25" t="s">
        <v>591</v>
      </c>
      <c r="B7" s="27">
        <v>-145382.014</v>
      </c>
      <c r="C7" s="27">
        <v>-9276.8848932547608</v>
      </c>
      <c r="D7" s="27">
        <v>-136105.12910674524</v>
      </c>
    </row>
    <row r="8" spans="1:4" x14ac:dyDescent="0.25">
      <c r="A8" s="235" t="s">
        <v>138</v>
      </c>
      <c r="B8" s="26">
        <v>190172.318</v>
      </c>
      <c r="C8" s="26">
        <v>33352.722321802008</v>
      </c>
      <c r="D8" s="26">
        <v>156819.59567819803</v>
      </c>
    </row>
    <row r="9" spans="1:4" x14ac:dyDescent="0.25">
      <c r="A9" s="10" t="s">
        <v>592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baseColWidth="10" defaultColWidth="11.42578125" defaultRowHeight="15" x14ac:dyDescent="0.25"/>
  <cols>
    <col min="1" max="1" width="35.28515625" style="201" customWidth="1"/>
    <col min="2" max="16384" width="11.42578125" style="201"/>
  </cols>
  <sheetData>
    <row r="1" spans="1:4" x14ac:dyDescent="0.25">
      <c r="A1" s="202" t="s">
        <v>593</v>
      </c>
    </row>
    <row r="2" spans="1:4" x14ac:dyDescent="0.25">
      <c r="A2" s="202" t="s">
        <v>594</v>
      </c>
    </row>
    <row r="3" spans="1:4" x14ac:dyDescent="0.25">
      <c r="A3" s="209" t="s">
        <v>211</v>
      </c>
    </row>
    <row r="4" spans="1:4" ht="38.25" x14ac:dyDescent="0.25">
      <c r="A4" s="203" t="s">
        <v>572</v>
      </c>
      <c r="B4" s="203" t="s">
        <v>595</v>
      </c>
      <c r="C4" s="203" t="s">
        <v>596</v>
      </c>
      <c r="D4" s="203" t="s">
        <v>583</v>
      </c>
    </row>
    <row r="5" spans="1:4" ht="21" customHeight="1" x14ac:dyDescent="0.25">
      <c r="A5" s="25" t="s">
        <v>597</v>
      </c>
      <c r="B5" s="27">
        <v>843221.97</v>
      </c>
      <c r="C5" s="3">
        <v>213277.3970683917</v>
      </c>
      <c r="D5" s="27">
        <v>629944.5729316083</v>
      </c>
    </row>
    <row r="6" spans="1:4" x14ac:dyDescent="0.25">
      <c r="A6" s="25" t="s">
        <v>598</v>
      </c>
      <c r="B6" s="27">
        <v>812147.24</v>
      </c>
      <c r="C6" s="27">
        <v>5290.826411725453</v>
      </c>
      <c r="D6" s="27">
        <v>806856.4135882745</v>
      </c>
    </row>
    <row r="7" spans="1:4" x14ac:dyDescent="0.25">
      <c r="A7" s="25" t="s">
        <v>591</v>
      </c>
      <c r="B7" s="3">
        <v>-756845.30500000005</v>
      </c>
      <c r="C7" s="3">
        <v>-48294.603873662752</v>
      </c>
      <c r="D7" s="3">
        <v>-708550.70112633728</v>
      </c>
    </row>
    <row r="8" spans="1:4" x14ac:dyDescent="0.25">
      <c r="A8" s="235" t="s">
        <v>138</v>
      </c>
      <c r="B8" s="26">
        <v>898523.90499999991</v>
      </c>
      <c r="C8" s="26">
        <v>170273.61960645439</v>
      </c>
      <c r="D8" s="26">
        <v>728250.28539354564</v>
      </c>
    </row>
    <row r="9" spans="1:4" x14ac:dyDescent="0.25">
      <c r="A9" s="10" t="s">
        <v>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baseColWidth="10" defaultColWidth="11.42578125" defaultRowHeight="15" x14ac:dyDescent="0.25"/>
  <cols>
    <col min="1" max="2" width="27.5703125" style="201" customWidth="1"/>
    <col min="3" max="3" width="21.42578125" style="201" customWidth="1"/>
    <col min="4" max="16384" width="11.42578125" style="201"/>
  </cols>
  <sheetData>
    <row r="1" spans="1:4" x14ac:dyDescent="0.25">
      <c r="A1" s="202" t="s">
        <v>599</v>
      </c>
    </row>
    <row r="2" spans="1:4" x14ac:dyDescent="0.25">
      <c r="A2" s="202" t="s">
        <v>600</v>
      </c>
    </row>
    <row r="3" spans="1:4" x14ac:dyDescent="0.25">
      <c r="A3" s="209" t="s">
        <v>211</v>
      </c>
    </row>
    <row r="4" spans="1:4" ht="25.5" x14ac:dyDescent="0.25">
      <c r="A4" s="203" t="s">
        <v>582</v>
      </c>
      <c r="B4" s="203" t="s">
        <v>574</v>
      </c>
      <c r="C4" s="203" t="s">
        <v>583</v>
      </c>
      <c r="D4" s="239"/>
    </row>
    <row r="5" spans="1:4" x14ac:dyDescent="0.25">
      <c r="A5" s="27">
        <v>173949.698</v>
      </c>
      <c r="B5" s="27">
        <v>2738.2603281873467</v>
      </c>
      <c r="C5" s="27">
        <v>171211.43767181266</v>
      </c>
      <c r="D5" s="239"/>
    </row>
    <row r="6" spans="1:4" x14ac:dyDescent="0.25">
      <c r="A6" s="552" t="s">
        <v>14</v>
      </c>
      <c r="B6" s="552"/>
    </row>
  </sheetData>
  <mergeCells count="1">
    <mergeCell ref="A6: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60</vt:i4>
      </vt:variant>
    </vt:vector>
  </HeadingPairs>
  <TitlesOfParts>
    <vt:vector size="60" baseType="lpstr">
      <vt:lpstr>A.I.1</vt:lpstr>
      <vt:lpstr>A.I.2</vt:lpstr>
      <vt:lpstr>A.I.3</vt:lpstr>
      <vt:lpstr>A.I.4</vt:lpstr>
      <vt:lpstr>A.I.5</vt:lpstr>
      <vt:lpstr>A.I.6</vt:lpstr>
      <vt:lpstr>A.I.7</vt:lpstr>
      <vt:lpstr>A.I.8</vt:lpstr>
      <vt:lpstr>A.I.9</vt:lpstr>
      <vt:lpstr>A.I.10</vt:lpstr>
      <vt:lpstr>A.I.11</vt:lpstr>
      <vt:lpstr>A.I.12</vt:lpstr>
      <vt:lpstr>A.II.1</vt:lpstr>
      <vt:lpstr>A.II.2</vt:lpstr>
      <vt:lpstr>A.II.3</vt:lpstr>
      <vt:lpstr>A.II.4</vt:lpstr>
      <vt:lpstr>A.II.5</vt:lpstr>
      <vt:lpstr>A.II.6</vt:lpstr>
      <vt:lpstr>A.II.7</vt:lpstr>
      <vt:lpstr>A.II.8</vt:lpstr>
      <vt:lpstr>A.II.9</vt:lpstr>
      <vt:lpstr>A.II.10</vt:lpstr>
      <vt:lpstr>A.II.11</vt:lpstr>
      <vt:lpstr>A.II.12</vt:lpstr>
      <vt:lpstr>A.II.13</vt:lpstr>
      <vt:lpstr>A.II.14</vt:lpstr>
      <vt:lpstr>A.II.15</vt:lpstr>
      <vt:lpstr>A.II.16</vt:lpstr>
      <vt:lpstr>A.II.17</vt:lpstr>
      <vt:lpstr>A.III.1</vt:lpstr>
      <vt:lpstr>A.III.2</vt:lpstr>
      <vt:lpstr>A.III.3</vt:lpstr>
      <vt:lpstr>A.III.4</vt:lpstr>
      <vt:lpstr>A.III.5</vt:lpstr>
      <vt:lpstr>A.III.6</vt:lpstr>
      <vt:lpstr>A.III.7</vt:lpstr>
      <vt:lpstr>A.III.8</vt:lpstr>
      <vt:lpstr>A.III.9</vt:lpstr>
      <vt:lpstr>A.III.10</vt:lpstr>
      <vt:lpstr>A.III.11</vt:lpstr>
      <vt:lpstr>A.III.12</vt:lpstr>
      <vt:lpstr>A.III.13</vt:lpstr>
      <vt:lpstr>A.IV.1</vt:lpstr>
      <vt:lpstr>A.IV.2</vt:lpstr>
      <vt:lpstr>A.IV.3</vt:lpstr>
      <vt:lpstr>A.IV.4</vt:lpstr>
      <vt:lpstr>A.IV.5</vt:lpstr>
      <vt:lpstr>A.IV.6</vt:lpstr>
      <vt:lpstr>A.IV.7</vt:lpstr>
      <vt:lpstr>A.IV.8</vt:lpstr>
      <vt:lpstr>A.IV.9</vt:lpstr>
      <vt:lpstr>A.IV.10</vt:lpstr>
      <vt:lpstr>A.IV.11</vt:lpstr>
      <vt:lpstr>A.IV.12</vt:lpstr>
      <vt:lpstr>A.IV.13</vt:lpstr>
      <vt:lpstr>A.IV.14</vt:lpstr>
      <vt:lpstr>A.V.1</vt:lpstr>
      <vt:lpstr>A.VI.1</vt:lpstr>
      <vt:lpstr>A.VI.2</vt:lpstr>
      <vt:lpstr>A.VI.3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2019-05-07T20:08:18Z</dcterms:modified>
</cp:coreProperties>
</file>