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TEMAR" sheetId="1" r:id="rId1"/>
  </sheets>
  <definedNames>
    <definedName name="_xlnm.Print_Area" localSheetId="0">'DIRECTEMAR'!$A$1:$E$35</definedName>
  </definedNames>
  <calcPr fullCalcOnLoad="1"/>
</workbook>
</file>

<file path=xl/sharedStrings.xml><?xml version="1.0" encoding="utf-8"?>
<sst xmlns="http://schemas.openxmlformats.org/spreadsheetml/2006/main" count="73" uniqueCount="40">
  <si>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</si>
  <si>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</si>
  <si>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</si>
  <si>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</si>
  <si>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</si>
  <si>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</si>
  <si>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</si>
  <si>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</si>
  <si>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</si>
  <si>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</si>
  <si>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</si>
  <si>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PROYECTO SPICA II, NO CONTRACTUAL.(PLANES).</t>
  </si>
  <si>
    <t>EN EJECUCION</t>
  </si>
  <si>
    <t>ENE - DIC 2011</t>
  </si>
  <si>
    <t>REMOTORIZACIÓN LPC</t>
  </si>
  <si>
    <t>PLAN DE SOSTENIMIENTO DE OBRAS EN INFRAESTRUCTURA TERRESTRE. (PLANES)</t>
  </si>
  <si>
    <t>EN PROCESO DE LICITACIÓN</t>
  </si>
  <si>
    <t>PLAN ESTRUCTURAS: ESTANDARIZAR Y ADQUIRIR ESTRUCTURAS PARA SEÑALES LUMINOSAS Y CIEGAS. (PLANES)</t>
  </si>
  <si>
    <t>PROYECTO RHIN: REEMPLAZAR LANCHAS LPM Y PM. (PLANES)</t>
  </si>
  <si>
    <t>PROYECTO TESEO</t>
  </si>
  <si>
    <t>PROYECTO SAR.(PLANES)</t>
  </si>
  <si>
    <t>PROYECTO LANTANO: CONSTRUCCIÓN DE ALCALDÍA DE MAR. (PLANES).</t>
  </si>
  <si>
    <t>RECUPERACIÓN DE 3000 hrs. N-56</t>
  </si>
  <si>
    <t>PLAN GARA GRI</t>
  </si>
  <si>
    <t>ENE - OCT 2011</t>
  </si>
  <si>
    <t>PLAN ILUMINACIÓN: NORMALIZAR BALIZAS CIEGAS, SISTEMAS LUMINOSOS Y REEMPLAZAR SISTEMA DE ENERGÍA. (PLANES)</t>
  </si>
  <si>
    <t>PLAN BOYAS: REEMPLAZAR Y ESTANDARIZAR BOYAS DE SEÑALIZACIÓN MARÍTIMA. (PLANES)</t>
  </si>
  <si>
    <t>ENE - SEP 2011</t>
  </si>
  <si>
    <t>PLAN PROTECMAR: ADQUIRIR EQUIPOS Y ELEMENTOS PARA COMBATIR DERRAMES DE HIDROCARBUROS. (PLANES)</t>
  </si>
  <si>
    <t>FEB - OCT 2011</t>
  </si>
  <si>
    <t>PLAN REMO: ADQUIRIR MOTORES FUERA DE BORDA. (PLANES)</t>
  </si>
  <si>
    <t>ADJUDICADO</t>
  </si>
  <si>
    <t>PLAN DIESEL: ADQUIRIR MATERIAL INVENTARIABLE PARA UNIDADES A FLOTE, COMO MOTORES PROPULSORES Y GENERADORES. (PLANES)</t>
  </si>
  <si>
    <t>PLAN NAVEGACIÓN: ADQUIRIR EQUIPOS DE NAVEGACIÓN. (PLANES)</t>
  </si>
  <si>
    <t>PLAN MAQUINARIA AUXILIAR "B": MANTENER MAQUINARIAS AUXILIARES DE LAS UNIDADES CON ROL MARÍTIMO. (PLANES).</t>
  </si>
  <si>
    <t>PLAN ELECTRICIDAD "B": MANTENER SISTEMAS ELECTRICOS DE LAS UNIDADES CON ROL MARÍTIMO. (PLANES).</t>
  </si>
  <si>
    <t>PLAN ELECTRÓNICA "B": ADQURIR RADARES Y COMPONENTES ASOCIADOS PARA UNIDADES NAVALES CON ROL MARÍTIMO. (PLANES)</t>
  </si>
  <si>
    <t>PLAN TALEGON "B": ADQUIRIR MATERIAL DE CONTROL DE AVERÍAS PARA UNIDADES NAVALES CON ROL MARÍTIMO. (PLANES)</t>
  </si>
  <si>
    <t>TOTAL 31.02</t>
  </si>
  <si>
    <t>Ministerio de Defensa Nacional - Dirección General del Territorio Marítimo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</si>
</sst>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3" fontId="37" fillId="0" borderId="11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="82" zoomScaleNormal="82" zoomScalePageLayoutView="0" workbookViewId="0" topLeftCell="A1">
      <selection activeCell="H9" sqref="H9"/>
    </sheetView>
  </sheetViews>
  <sheetFormatPr defaultColWidth="11.421875" defaultRowHeight="15"/>
  <cols>
    <col min="1" max="1" width="13.7109375" style="0" customWidth="1"/>
    <col min="2" max="2" width="39.00390625" style="0" customWidth="1"/>
    <col min="3" max="3" width="23.421875" style="0" bestFit="1" customWidth="1"/>
    <col min="4" max="4" width="25.57421875" style="0" bestFit="1" customWidth="1"/>
    <col min="5" max="5" width="25.421875" style="0" bestFit="1" customWidth="1"/>
  </cols>
  <sheetData>
    <row r="2" spans="1:6" ht="21">
      <c r="A2" s="31" t="s">
        <v>3</v>
      </c>
      <c r="B2" s="31"/>
      <c r="C2" s="31"/>
      <c r="D2" s="31"/>
      <c r="E2" s="31"/>
      <c r="F2" s="1"/>
    </row>
    <row r="3" spans="1:6" ht="21">
      <c r="A3" s="31" t="s">
        <v>39</v>
      </c>
      <c r="B3" s="31"/>
      <c r="C3" s="31"/>
      <c r="D3" s="31"/>
      <c r="E3" s="31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30">
      <c r="A7" s="2"/>
      <c r="B7" s="7" t="s">
        <v>11</v>
      </c>
      <c r="C7" s="8">
        <v>6000</v>
      </c>
      <c r="D7" s="14" t="s">
        <v>12</v>
      </c>
      <c r="E7" s="9" t="s">
        <v>13</v>
      </c>
    </row>
    <row r="8" spans="1:5" ht="15">
      <c r="A8" s="2"/>
      <c r="B8" s="7" t="s">
        <v>14</v>
      </c>
      <c r="C8" s="8">
        <f>210000+(508*500)</f>
        <v>464000</v>
      </c>
      <c r="D8" s="14" t="s">
        <v>12</v>
      </c>
      <c r="E8" s="9" t="s">
        <v>13</v>
      </c>
    </row>
    <row r="9" spans="1:5" ht="30">
      <c r="A9" s="2"/>
      <c r="B9" s="10" t="s">
        <v>15</v>
      </c>
      <c r="C9" s="8">
        <v>1076432</v>
      </c>
      <c r="D9" s="15" t="s">
        <v>16</v>
      </c>
      <c r="E9" s="9" t="s">
        <v>13</v>
      </c>
    </row>
    <row r="10" spans="1:5" ht="45">
      <c r="A10" s="2"/>
      <c r="B10" s="11" t="s">
        <v>17</v>
      </c>
      <c r="C10" s="8">
        <v>151900.4</v>
      </c>
      <c r="D10" s="15" t="s">
        <v>16</v>
      </c>
      <c r="E10" s="9" t="s">
        <v>13</v>
      </c>
    </row>
    <row r="11" spans="1:5" ht="30">
      <c r="A11" s="2"/>
      <c r="B11" s="12" t="s">
        <v>18</v>
      </c>
      <c r="C11" s="13">
        <f>(4354+138.08)*500</f>
        <v>2246040</v>
      </c>
      <c r="D11" s="14" t="s">
        <v>12</v>
      </c>
      <c r="E11" s="9" t="s">
        <v>13</v>
      </c>
    </row>
    <row r="12" spans="1:5" ht="15">
      <c r="A12" s="2"/>
      <c r="B12" s="12" t="s">
        <v>19</v>
      </c>
      <c r="C12" s="13">
        <f>870*500</f>
        <v>435000</v>
      </c>
      <c r="D12" s="14" t="s">
        <v>12</v>
      </c>
      <c r="E12" s="9" t="s">
        <v>13</v>
      </c>
    </row>
    <row r="13" spans="1:5" ht="15">
      <c r="A13" s="2"/>
      <c r="B13" s="7" t="s">
        <v>20</v>
      </c>
      <c r="C13" s="8">
        <f>4428.965*500</f>
        <v>2214482.5</v>
      </c>
      <c r="D13" s="14" t="s">
        <v>12</v>
      </c>
      <c r="E13" s="9" t="s">
        <v>13</v>
      </c>
    </row>
    <row r="14" spans="1:5" ht="30">
      <c r="A14" s="2"/>
      <c r="B14" s="12" t="s">
        <v>21</v>
      </c>
      <c r="C14" s="8">
        <f>787*500</f>
        <v>393500</v>
      </c>
      <c r="D14" s="14" t="s">
        <v>12</v>
      </c>
      <c r="E14" s="9" t="s">
        <v>13</v>
      </c>
    </row>
    <row r="15" spans="1:5" ht="15">
      <c r="A15" s="2"/>
      <c r="B15" s="12" t="s">
        <v>22</v>
      </c>
      <c r="C15" s="8">
        <f>1700*500</f>
        <v>850000</v>
      </c>
      <c r="D15" s="14" t="s">
        <v>12</v>
      </c>
      <c r="E15" s="9" t="s">
        <v>13</v>
      </c>
    </row>
    <row r="16" spans="1:5" ht="15">
      <c r="A16" s="2"/>
      <c r="B16" s="10" t="s">
        <v>23</v>
      </c>
      <c r="C16" s="8">
        <f>85.5*500</f>
        <v>42750</v>
      </c>
      <c r="D16" s="15" t="s">
        <v>16</v>
      </c>
      <c r="E16" s="9" t="s">
        <v>24</v>
      </c>
    </row>
    <row r="17" spans="1:5" ht="60">
      <c r="A17" s="2"/>
      <c r="B17" s="10" t="s">
        <v>25</v>
      </c>
      <c r="C17" s="8">
        <f>93*500</f>
        <v>46500</v>
      </c>
      <c r="D17" s="15" t="s">
        <v>16</v>
      </c>
      <c r="E17" s="9" t="s">
        <v>24</v>
      </c>
    </row>
    <row r="18" spans="1:5" ht="45">
      <c r="A18" s="2"/>
      <c r="B18" s="11" t="s">
        <v>26</v>
      </c>
      <c r="C18" s="8">
        <f>101*500</f>
        <v>50500</v>
      </c>
      <c r="D18" s="15" t="s">
        <v>16</v>
      </c>
      <c r="E18" s="9" t="s">
        <v>27</v>
      </c>
    </row>
    <row r="19" spans="1:5" ht="45">
      <c r="A19" s="2"/>
      <c r="B19" s="11" t="s">
        <v>28</v>
      </c>
      <c r="C19" s="8">
        <f>245*500</f>
        <v>122500</v>
      </c>
      <c r="D19" s="15" t="s">
        <v>16</v>
      </c>
      <c r="E19" s="9" t="s">
        <v>29</v>
      </c>
    </row>
    <row r="20" spans="1:5" ht="30">
      <c r="A20" s="2"/>
      <c r="B20" s="11" t="s">
        <v>30</v>
      </c>
      <c r="C20" s="8">
        <f>78*500</f>
        <v>39000</v>
      </c>
      <c r="D20" s="14" t="s">
        <v>31</v>
      </c>
      <c r="E20" s="9" t="s">
        <v>13</v>
      </c>
    </row>
    <row r="21" spans="1:5" ht="60">
      <c r="A21" s="2"/>
      <c r="B21" s="11" t="s">
        <v>32</v>
      </c>
      <c r="C21" s="8">
        <f>218.2*500</f>
        <v>109100</v>
      </c>
      <c r="D21" s="14" t="s">
        <v>31</v>
      </c>
      <c r="E21" s="9" t="s">
        <v>13</v>
      </c>
    </row>
    <row r="22" spans="1:5" ht="30">
      <c r="A22" s="2"/>
      <c r="B22" s="11" t="s">
        <v>33</v>
      </c>
      <c r="C22" s="8">
        <f>43*500</f>
        <v>21500</v>
      </c>
      <c r="D22" s="15" t="s">
        <v>16</v>
      </c>
      <c r="E22" s="9" t="s">
        <v>13</v>
      </c>
    </row>
    <row r="23" spans="1:5" ht="60">
      <c r="A23" s="2"/>
      <c r="B23" s="12" t="s">
        <v>34</v>
      </c>
      <c r="C23" s="8">
        <f>50.5*500</f>
        <v>25250</v>
      </c>
      <c r="D23" s="15" t="s">
        <v>16</v>
      </c>
      <c r="E23" s="9" t="s">
        <v>13</v>
      </c>
    </row>
    <row r="24" spans="1:5" ht="45">
      <c r="A24" s="2"/>
      <c r="B24" s="12" t="s">
        <v>35</v>
      </c>
      <c r="C24" s="8">
        <f>500*57.6</f>
        <v>28800</v>
      </c>
      <c r="D24" s="15" t="s">
        <v>16</v>
      </c>
      <c r="E24" s="9" t="s">
        <v>13</v>
      </c>
    </row>
    <row r="25" spans="1:5" ht="60">
      <c r="A25" s="2"/>
      <c r="B25" s="7" t="s">
        <v>36</v>
      </c>
      <c r="C25" s="8">
        <f>25*500</f>
        <v>12500</v>
      </c>
      <c r="D25" s="14" t="s">
        <v>12</v>
      </c>
      <c r="E25" s="9" t="s">
        <v>13</v>
      </c>
    </row>
    <row r="26" spans="1:5" ht="45">
      <c r="A26" s="2"/>
      <c r="B26" s="7" t="s">
        <v>37</v>
      </c>
      <c r="C26" s="8">
        <f>80.1*500</f>
        <v>40050</v>
      </c>
      <c r="D26" s="14" t="s">
        <v>31</v>
      </c>
      <c r="E26" s="9" t="s">
        <v>13</v>
      </c>
    </row>
    <row r="27" spans="1:5" ht="15">
      <c r="A27" s="23" t="s">
        <v>5</v>
      </c>
      <c r="B27" s="24"/>
      <c r="C27" s="17">
        <f>SUM(C7:C26)</f>
        <v>8375804.9</v>
      </c>
      <c r="D27" s="21"/>
      <c r="E27" s="21"/>
    </row>
    <row r="28" spans="1:5" ht="15">
      <c r="A28" s="25"/>
      <c r="B28" s="26"/>
      <c r="C28" s="18"/>
      <c r="D28" s="22"/>
      <c r="E28" s="22"/>
    </row>
    <row r="29" spans="1:5" ht="15">
      <c r="A29" s="23" t="s">
        <v>6</v>
      </c>
      <c r="B29" s="24"/>
      <c r="C29" s="19">
        <v>0</v>
      </c>
      <c r="D29" s="21"/>
      <c r="E29" s="21"/>
    </row>
    <row r="30" spans="1:5" ht="15">
      <c r="A30" s="25"/>
      <c r="B30" s="26"/>
      <c r="C30" s="18"/>
      <c r="D30" s="22"/>
      <c r="E30" s="22"/>
    </row>
    <row r="31" spans="1:5" ht="15">
      <c r="A31" s="23" t="s">
        <v>38</v>
      </c>
      <c r="B31" s="24"/>
      <c r="C31" s="17">
        <v>8375804.9</v>
      </c>
      <c r="D31" s="27"/>
      <c r="E31" s="28"/>
    </row>
    <row r="32" spans="1:5" ht="15">
      <c r="A32" s="25"/>
      <c r="B32" s="26"/>
      <c r="C32" s="20"/>
      <c r="D32" s="29"/>
      <c r="E32" s="30"/>
    </row>
    <row r="34" spans="1:5" ht="15">
      <c r="A34" s="16" t="s">
        <v>9</v>
      </c>
      <c r="B34" s="16"/>
      <c r="C34" s="16"/>
      <c r="D34" s="16"/>
      <c r="E34" s="16"/>
    </row>
    <row r="35" ht="15">
      <c r="A35" s="5" t="s">
        <v>8</v>
      </c>
    </row>
  </sheetData>
  <sheetProtection/>
  <mergeCells count="14">
    <mergeCell ref="A31:B32"/>
    <mergeCell ref="D31:E32"/>
    <mergeCell ref="A2:E2"/>
    <mergeCell ref="A3:E3"/>
    <mergeCell ref="A34:E34"/>
    <mergeCell ref="C27:C28"/>
    <mergeCell ref="C29:C30"/>
    <mergeCell ref="C31:C32"/>
    <mergeCell ref="D27:D28"/>
    <mergeCell ref="D29:D30"/>
    <mergeCell ref="E27:E28"/>
    <mergeCell ref="E29:E30"/>
    <mergeCell ref="A27:B28"/>
    <mergeCell ref="A29:B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2011-04-27T21:47:52Z</dcterms:modified>
  <cp:category/>
  <cp:version/>
  <cp:contentType/>
  <cp:contentStatus/>
</cp:coreProperties>
</file>