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EB26BE8-6869-4694-8BFB-481BAB03362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_xlnm.Print_Area" localSheetId="0">'cuadro Comparativo analitico'!$A$1:$K$34</definedName>
    <definedName name="_xlnm.Print_Area" localSheetId="1">'cuadro Comparativo analitico 2'!$A$1:$K$34</definedName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2" i="1"/>
  <c r="G13" i="1"/>
  <c r="G36" i="1"/>
  <c r="J29" i="3"/>
  <c r="J27" i="3"/>
  <c r="K27" i="3" s="1"/>
  <c r="J26" i="3"/>
  <c r="K26" i="3" s="1"/>
  <c r="J25" i="3"/>
  <c r="K25" i="3" s="1"/>
  <c r="J24" i="3"/>
  <c r="K24" i="3" s="1"/>
  <c r="J23" i="3"/>
  <c r="K23" i="3" s="1"/>
  <c r="J22" i="3"/>
  <c r="K22" i="3" s="1"/>
  <c r="J21" i="3"/>
  <c r="K21" i="3" s="1"/>
  <c r="K20" i="3"/>
  <c r="J20" i="3"/>
  <c r="J19" i="3"/>
  <c r="K19" i="3" s="1"/>
  <c r="J18" i="3"/>
  <c r="K18" i="3" s="1"/>
  <c r="J17" i="3"/>
  <c r="K17" i="3" s="1"/>
  <c r="J16" i="3"/>
  <c r="K16" i="3" s="1"/>
  <c r="J15" i="3"/>
  <c r="K15" i="3" s="1"/>
  <c r="J14" i="3"/>
  <c r="K14" i="3" s="1"/>
  <c r="J13" i="3"/>
  <c r="K13" i="3" s="1"/>
  <c r="J12" i="3"/>
  <c r="K12" i="3" s="1"/>
  <c r="J29" i="2"/>
  <c r="J21" i="2"/>
  <c r="K21" i="2" s="1"/>
  <c r="K17" i="2"/>
  <c r="J17" i="2"/>
  <c r="J16" i="2"/>
  <c r="K16" i="2" s="1"/>
  <c r="J12" i="2"/>
  <c r="K12" i="2" s="1"/>
  <c r="J29" i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<sst xmlns="http://schemas.openxmlformats.org/spreadsheetml/2006/main" count="360" uniqueCount="75">
  <si>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</si>
  <si>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</si>
  <si>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Consolidado Moneda Nacional y Extranjera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</si>
  <si>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</si>
  <si>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</si>
  <si>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TESORO PÚBLICO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</si>
  <si>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</si>
  <si>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50</t>
    </r>
  </si>
  <si>
    <r>
      <rPr>
        <sz val="10"/>
        <rFont val="Times New Roman"/>
      </rPr>
      <t>Capítulo:</t>
    </r>
  </si>
  <si>
    <r>
      <rPr>
        <sz val="10"/>
        <rFont val="Times New Roman"/>
      </rPr>
      <t>FISCO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</si>
  <si>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</si>
  <si>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</si>
  <si>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</si>
  <si>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FONDO PLURIANUAL PARA LAS CAPACIDADES ESTRATÉGICAS DE LA DEFENSA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</si>
  <si>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</si>
  <si>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14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</si>
  <si>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</si>
  <si>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</si>
  <si>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</si>
  <si>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</si>
  <si>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</si>
  <si>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</si>
  <si>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</si>
  <si>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</si>
  <si>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</si>
  <si>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</si>
  <si>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</si>
  <si>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</si>
  <si>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</si>
  <si>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</si>
  <si>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</si>
  <si>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</si>
  <si>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</si>
  <si>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</si>
  <si>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y US$ de 2026)</t>
    </r>
  </si>
  <si>
    <r>
      <rPr>
        <b/>
        <sz val="10"/>
        <rFont val="Times New Roman"/>
      </rPr>
      <t>(En $ y US$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</si>
  <si>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</si>
  <si>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</si>
  <si>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</si>
  <si>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</si>
  <si>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</si>
  <si>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</si>
  <si>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010</t>
    </r>
  </si>
  <si>
    <r>
      <rPr>
        <sz val="10"/>
        <rFont val="Times New Roman"/>
      </rPr>
      <t>11</t>
    </r>
  </si>
  <si>
    <r>
      <rPr>
        <sz val="10"/>
        <rFont val="Times New Roman"/>
      </rPr>
      <t>VENTA DE ACTIVOS FINANCIEROS</t>
    </r>
  </si>
  <si>
    <r>
      <rPr>
        <sz val="10"/>
        <rFont val="Times New Roman"/>
      </rPr>
      <t>Venta o Rescate de Títulos y Valores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</si>
  <si>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</si>
  <si>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</si>
  <si>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</si>
  <si>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</si>
  <si>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130</t>
    </r>
  </si>
  <si>
    <r>
      <rPr>
        <sz val="10"/>
        <rFont val="Times New Roman"/>
      </rPr>
      <t>De Operaciones Complementarias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</si>
  <si>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</si>
  <si>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</si>
  <si>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</si>
  <si>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</si>
  <si>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</si>
  <si>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</si>
  <si>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Aplicación Artículo 98 de la Ley Nº 18.948</t>
    </r>
  </si>
  <si>
    <r>
      <rPr>
        <sz val="10"/>
        <rFont val="Times New Roman"/>
      </rPr>
      <t>30</t>
    </r>
  </si>
  <si>
    <r>
      <rPr>
        <sz val="10"/>
        <rFont val="Times New Roman"/>
      </rPr>
      <t>ADQUISICIÓN DE ACTIVOS FINANCIEROS</t>
    </r>
  </si>
  <si>
    <r>
      <rPr>
        <sz val="10"/>
        <rFont val="Times New Roman"/>
      </rPr>
      <t>Compra de Títulos y Valores</t>
    </r>
  </si>
  <si>
    <r>
      <rPr>
        <sz val="10"/>
        <rFont val="Times New Roman"/>
      </rPr>
      <t>99</t>
    </r>
  </si>
  <si>
    <r>
      <rPr>
        <sz val="10"/>
        <rFont val="Times New Roman"/>
      </rPr>
      <t>Otros Activos Financieros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</si>
  <si>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</si>
  <si>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</si>
  <si>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</si>
  <si>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</si>
  <si>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0"/>
        <rFont val="Times New Roman"/>
      </rPr>
      <t>Moneda Nacional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</si>
  <si>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</si>
  <si>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</si>
  <si>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r>
      <rPr>
        <b/>
        <sz val="10"/>
        <rFont val="Times New Roman"/>
      </rPr>
      <t>Moneda Extranjera</t>
    </r>
  </si>
  <si>
    <r>
      <rPr>
        <sz val="10"/>
        <rFont val="Times New Roman"/>
      </rPr>
      <t>Miles de US$</t>
    </r>
  </si>
  <si>
    <r>
      <rPr>
        <b/>
        <sz val="10"/>
        <rFont val="Times New Roman"/>
      </rPr>
      <t>(En US$ de 2026)</t>
    </r>
  </si>
  <si>
    <r>
      <rPr>
        <b/>
        <sz val="10"/>
        <rFont val="Times New Roman"/>
      </rPr>
      <t>(En US$ de 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</si>
</sst>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3" fontId="0" fillId="0" borderId="0" xfId="0" applyNumberFormat="1"/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110FEFED-5392-4716-AE14-F3CD9953059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N36"/>
  <sheetViews>
    <sheetView workbookViewId="0">
      <selection sqref="A1:K3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  <col min="14" max="14" width="10.140625" bestFit="1" customWidth="1"/>
  </cols>
  <sheetData>
    <row r="1" spans="1:14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4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4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4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4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4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4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4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4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4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4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4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434403182</v>
      </c>
      <c r="F12" s="12">
        <v>434403182</v>
      </c>
      <c r="G12" s="12">
        <f>+'cuadro Comparativo analitico 3'!G12*886</f>
        <v>283555440</v>
      </c>
      <c r="H12" s="12">
        <v>434403182</v>
      </c>
      <c r="I12" s="12">
        <v>521337512</v>
      </c>
      <c r="J12" s="12">
        <f t="shared" ref="J12:J27" si="0">I12-H12</f>
        <v>86934330</v>
      </c>
      <c r="K12" s="13">
        <f t="shared" ref="K12:K27" si="1">(J12/H12)</f>
        <v>0.20012360314616665</v>
      </c>
      <c r="L12" s="1"/>
      <c r="N12" s="46"/>
    </row>
    <row r="13" spans="1:14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7052570</v>
      </c>
      <c r="F13" s="16">
        <v>7052570</v>
      </c>
      <c r="G13" s="16">
        <f>+'cuadro Comparativo analitico 3'!G13*886</f>
        <v>2549908</v>
      </c>
      <c r="H13" s="16">
        <v>7052570</v>
      </c>
      <c r="I13" s="16">
        <v>8870</v>
      </c>
      <c r="J13" s="16">
        <f t="shared" si="0"/>
        <v>-7043700</v>
      </c>
      <c r="K13" s="17">
        <f t="shared" si="1"/>
        <v>-0.9987423024514468</v>
      </c>
      <c r="L13" s="1"/>
    </row>
    <row r="14" spans="1:14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7052570</v>
      </c>
      <c r="F14" s="16">
        <v>7052570</v>
      </c>
      <c r="G14" s="16">
        <f>+'cuadro Comparativo analitico 3'!G14*886</f>
        <v>2549908</v>
      </c>
      <c r="H14" s="16">
        <v>7052570</v>
      </c>
      <c r="I14" s="16">
        <v>8870</v>
      </c>
      <c r="J14" s="16">
        <f t="shared" si="0"/>
        <v>-7043700</v>
      </c>
      <c r="K14" s="17">
        <f t="shared" si="1"/>
        <v>-0.9987423024514468</v>
      </c>
      <c r="L14" s="1"/>
    </row>
    <row r="15" spans="1:14" ht="15" customHeight="1" x14ac:dyDescent="0.25">
      <c r="A15" s="14" t="s">
        <v>36</v>
      </c>
      <c r="B15" s="14" t="s">
        <v>36</v>
      </c>
      <c r="C15" s="14" t="s">
        <v>42</v>
      </c>
      <c r="D15" s="15" t="s">
        <v>41</v>
      </c>
      <c r="E15" s="16">
        <v>7052570</v>
      </c>
      <c r="F15" s="16">
        <v>7052570</v>
      </c>
      <c r="G15" s="16">
        <f>+'cuadro Comparativo analitico 3'!G15*886</f>
        <v>2549908</v>
      </c>
      <c r="H15" s="16">
        <v>7052570</v>
      </c>
      <c r="I15" s="16">
        <v>8870</v>
      </c>
      <c r="J15" s="16">
        <f t="shared" si="0"/>
        <v>-7043700</v>
      </c>
      <c r="K15" s="17">
        <f t="shared" si="1"/>
        <v>-0.9987423024514468</v>
      </c>
      <c r="L15" s="1"/>
    </row>
    <row r="16" spans="1:14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1718860</v>
      </c>
      <c r="F16" s="16">
        <v>1718860</v>
      </c>
      <c r="G16" s="16">
        <f>+'cuadro Comparativo analitico 3'!G16*886</f>
        <v>220617544</v>
      </c>
      <c r="H16" s="16">
        <v>1718860</v>
      </c>
      <c r="I16" s="16">
        <v>35470</v>
      </c>
      <c r="J16" s="16">
        <f t="shared" si="0"/>
        <v>-1683390</v>
      </c>
      <c r="K16" s="17">
        <f t="shared" si="1"/>
        <v>-0.97936422978020321</v>
      </c>
      <c r="L16" s="1"/>
    </row>
    <row r="17" spans="1:12" ht="15" customHeight="1" x14ac:dyDescent="0.25">
      <c r="A17" s="14" t="s">
        <v>36</v>
      </c>
      <c r="B17" s="14" t="s">
        <v>11</v>
      </c>
      <c r="C17" s="14" t="s">
        <v>36</v>
      </c>
      <c r="D17" s="15" t="s">
        <v>45</v>
      </c>
      <c r="E17" s="16">
        <v>1718860</v>
      </c>
      <c r="F17" s="16">
        <v>1718860</v>
      </c>
      <c r="G17" s="16">
        <f>+'cuadro Comparativo analitico 3'!G17*886</f>
        <v>220617544</v>
      </c>
      <c r="H17" s="16">
        <v>1718860</v>
      </c>
      <c r="I17" s="16">
        <v>35470</v>
      </c>
      <c r="J17" s="16">
        <f t="shared" si="0"/>
        <v>-1683390</v>
      </c>
      <c r="K17" s="17">
        <f t="shared" si="1"/>
        <v>-0.97936422978020321</v>
      </c>
      <c r="L17" s="1"/>
    </row>
    <row r="18" spans="1:12" ht="15" customHeight="1" x14ac:dyDescent="0.25">
      <c r="A18" s="14" t="s">
        <v>46</v>
      </c>
      <c r="B18" s="14" t="s">
        <v>36</v>
      </c>
      <c r="C18" s="14" t="s">
        <v>36</v>
      </c>
      <c r="D18" s="15" t="s">
        <v>47</v>
      </c>
      <c r="E18" s="16">
        <v>425631752</v>
      </c>
      <c r="F18" s="16">
        <v>425631752</v>
      </c>
      <c r="G18" s="16">
        <f>+'cuadro Comparativo analitico 3'!G18*886</f>
        <v>60387988</v>
      </c>
      <c r="H18" s="16">
        <v>425631752</v>
      </c>
      <c r="I18" s="16">
        <v>521293172</v>
      </c>
      <c r="J18" s="16">
        <f t="shared" si="0"/>
        <v>95661420</v>
      </c>
      <c r="K18" s="17">
        <f t="shared" si="1"/>
        <v>0.22475160640740918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425631752</v>
      </c>
      <c r="F19" s="16">
        <v>425631752</v>
      </c>
      <c r="G19" s="16">
        <f>+'cuadro Comparativo analitico 3'!G19*886</f>
        <v>60387988</v>
      </c>
      <c r="H19" s="16">
        <v>425631752</v>
      </c>
      <c r="I19" s="16">
        <v>521293172</v>
      </c>
      <c r="J19" s="16">
        <f t="shared" si="0"/>
        <v>95661420</v>
      </c>
      <c r="K19" s="17">
        <f t="shared" si="1"/>
        <v>0.22475160640740918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50</v>
      </c>
      <c r="D20" s="15" t="s">
        <v>51</v>
      </c>
      <c r="E20" s="16">
        <v>425631752</v>
      </c>
      <c r="F20" s="16">
        <v>425631752</v>
      </c>
      <c r="G20" s="16">
        <f>+'cuadro Comparativo analitico 3'!G20*886</f>
        <v>60387988</v>
      </c>
      <c r="H20" s="16">
        <v>425631752</v>
      </c>
      <c r="I20" s="16">
        <v>521293172</v>
      </c>
      <c r="J20" s="16">
        <f t="shared" si="0"/>
        <v>95661420</v>
      </c>
      <c r="K20" s="17">
        <f t="shared" si="1"/>
        <v>0.22475160640740918</v>
      </c>
      <c r="L20" s="1"/>
    </row>
    <row r="21" spans="1:12" ht="15" customHeight="1" x14ac:dyDescent="0.25">
      <c r="A21" s="10" t="s">
        <v>36</v>
      </c>
      <c r="B21" s="10" t="s">
        <v>36</v>
      </c>
      <c r="C21" s="10" t="s">
        <v>36</v>
      </c>
      <c r="D21" s="11" t="s">
        <v>52</v>
      </c>
      <c r="E21" s="12">
        <v>434403182</v>
      </c>
      <c r="F21" s="12">
        <v>434403182</v>
      </c>
      <c r="G21" s="12">
        <f>+'cuadro Comparativo analitico 3'!G21*886</f>
        <v>283555440</v>
      </c>
      <c r="H21" s="12">
        <v>434403182</v>
      </c>
      <c r="I21" s="12">
        <v>521337512</v>
      </c>
      <c r="J21" s="12">
        <f t="shared" si="0"/>
        <v>86934330</v>
      </c>
      <c r="K21" s="13">
        <f t="shared" si="1"/>
        <v>0.20012360314616665</v>
      </c>
      <c r="L21" s="1"/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5" t="s">
        <v>54</v>
      </c>
      <c r="E22" s="16">
        <v>1692270</v>
      </c>
      <c r="F22" s="16">
        <v>1692270</v>
      </c>
      <c r="G22" s="16">
        <f>+'cuadro Comparativo analitico 3'!G22*886</f>
        <v>0</v>
      </c>
      <c r="H22" s="16">
        <v>1692270</v>
      </c>
      <c r="I22" s="16">
        <v>8870</v>
      </c>
      <c r="J22" s="16">
        <f t="shared" si="0"/>
        <v>-1683400</v>
      </c>
      <c r="K22" s="17">
        <f t="shared" si="1"/>
        <v>-0.99475851962157336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8870</v>
      </c>
      <c r="F23" s="16">
        <v>8870</v>
      </c>
      <c r="G23" s="16">
        <f>+'cuadro Comparativo analitico 3'!G23*886</f>
        <v>283554554</v>
      </c>
      <c r="H23" s="16">
        <v>8870</v>
      </c>
      <c r="I23" s="16">
        <v>521293172</v>
      </c>
      <c r="J23" s="16">
        <f t="shared" si="0"/>
        <v>521284302</v>
      </c>
      <c r="K23" s="17">
        <f t="shared" si="1"/>
        <v>58769.36888387824</v>
      </c>
      <c r="L23" s="1"/>
    </row>
    <row r="24" spans="1:12" ht="15" customHeight="1" x14ac:dyDescent="0.25">
      <c r="A24" s="14" t="s">
        <v>36</v>
      </c>
      <c r="B24" s="14" t="s">
        <v>40</v>
      </c>
      <c r="C24" s="14" t="s">
        <v>36</v>
      </c>
      <c r="D24" s="15" t="s">
        <v>57</v>
      </c>
      <c r="E24" s="16">
        <v>8870</v>
      </c>
      <c r="F24" s="16">
        <v>8870</v>
      </c>
      <c r="G24" s="16">
        <f>+'cuadro Comparativo analitico 3'!G24*886</f>
        <v>283554554</v>
      </c>
      <c r="H24" s="16">
        <v>8870</v>
      </c>
      <c r="I24" s="16">
        <v>521293172</v>
      </c>
      <c r="J24" s="16">
        <f t="shared" si="0"/>
        <v>521284302</v>
      </c>
      <c r="K24" s="17">
        <f t="shared" si="1"/>
        <v>58769.36888387824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50</v>
      </c>
      <c r="D25" s="15" t="s">
        <v>58</v>
      </c>
      <c r="E25" s="16">
        <v>8870</v>
      </c>
      <c r="F25" s="16">
        <v>8870</v>
      </c>
      <c r="G25" s="16">
        <f>+'cuadro Comparativo analitico 3'!G25*886</f>
        <v>283554554</v>
      </c>
      <c r="H25" s="16">
        <v>8870</v>
      </c>
      <c r="I25" s="16">
        <v>521293172</v>
      </c>
      <c r="J25" s="16">
        <f t="shared" si="0"/>
        <v>521284302</v>
      </c>
      <c r="K25" s="17">
        <f t="shared" si="1"/>
        <v>58769.36888387824</v>
      </c>
      <c r="L25" s="1"/>
    </row>
    <row r="26" spans="1:12" ht="15" customHeight="1" x14ac:dyDescent="0.25">
      <c r="A26" s="14" t="s">
        <v>59</v>
      </c>
      <c r="B26" s="14" t="s">
        <v>36</v>
      </c>
      <c r="C26" s="14" t="s">
        <v>36</v>
      </c>
      <c r="D26" s="15" t="s">
        <v>60</v>
      </c>
      <c r="E26" s="16">
        <v>432702042</v>
      </c>
      <c r="F26" s="16">
        <v>432702042</v>
      </c>
      <c r="G26" s="16">
        <f>+'cuadro Comparativo analitico 3'!G26*886</f>
        <v>886</v>
      </c>
      <c r="H26" s="16">
        <v>432702042</v>
      </c>
      <c r="I26" s="16">
        <v>26600</v>
      </c>
      <c r="J26" s="16">
        <f t="shared" si="0"/>
        <v>-432675442</v>
      </c>
      <c r="K26" s="17">
        <f t="shared" si="1"/>
        <v>-0.99993852582743303</v>
      </c>
      <c r="L26" s="1"/>
    </row>
    <row r="27" spans="1:12" ht="15" customHeight="1" x14ac:dyDescent="0.25">
      <c r="A27" s="14" t="s">
        <v>36</v>
      </c>
      <c r="B27" s="14" t="s">
        <v>11</v>
      </c>
      <c r="C27" s="14" t="s">
        <v>36</v>
      </c>
      <c r="D27" s="15" t="s">
        <v>61</v>
      </c>
      <c r="E27" s="16">
        <v>432693172</v>
      </c>
      <c r="F27" s="16">
        <v>432693172</v>
      </c>
      <c r="G27" s="16">
        <f>+'cuadro Comparativo analitico 3'!G27*886</f>
        <v>886</v>
      </c>
      <c r="H27" s="16">
        <v>432693172</v>
      </c>
      <c r="I27" s="16">
        <v>17730</v>
      </c>
      <c r="J27" s="16">
        <f t="shared" si="0"/>
        <v>-432675442</v>
      </c>
      <c r="K27" s="17">
        <f t="shared" si="1"/>
        <v>-0.99995902408184989</v>
      </c>
      <c r="L27" s="1"/>
    </row>
    <row r="28" spans="1:12" ht="15" customHeight="1" x14ac:dyDescent="0.25">
      <c r="A28" s="14" t="s">
        <v>36</v>
      </c>
      <c r="B28" s="14" t="s">
        <v>62</v>
      </c>
      <c r="C28" s="14" t="s">
        <v>36</v>
      </c>
      <c r="D28" s="15" t="s">
        <v>63</v>
      </c>
      <c r="E28" s="16">
        <v>8870</v>
      </c>
      <c r="F28" s="16">
        <v>8870</v>
      </c>
      <c r="G28" s="16">
        <f>+'cuadro Comparativo analitico 3'!G28*886</f>
        <v>0</v>
      </c>
      <c r="H28" s="16">
        <v>8870</v>
      </c>
      <c r="I28" s="16">
        <v>8870</v>
      </c>
      <c r="J28" s="18"/>
      <c r="K28" s="17" t="s">
        <v>36</v>
      </c>
      <c r="L28" s="1"/>
    </row>
    <row r="29" spans="1:12" ht="15" customHeight="1" x14ac:dyDescent="0.25">
      <c r="A29" s="14" t="s">
        <v>64</v>
      </c>
      <c r="B29" s="14" t="s">
        <v>36</v>
      </c>
      <c r="C29" s="14" t="s">
        <v>36</v>
      </c>
      <c r="D29" s="15" t="s">
        <v>65</v>
      </c>
      <c r="E29" s="16">
        <v>0</v>
      </c>
      <c r="F29" s="16">
        <v>0</v>
      </c>
      <c r="G29" s="16">
        <f>+'cuadro Comparativo analitico 3'!G29*886</f>
        <v>0</v>
      </c>
      <c r="H29" s="16">
        <v>0</v>
      </c>
      <c r="I29" s="16">
        <v>8870</v>
      </c>
      <c r="J29" s="16">
        <f>I29-H29</f>
        <v>8870</v>
      </c>
      <c r="K29" s="17" t="s">
        <v>36</v>
      </c>
      <c r="L29" s="1"/>
    </row>
    <row r="30" spans="1:12" ht="1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"/>
    </row>
    <row r="31" spans="1:12" ht="1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"/>
    </row>
    <row r="32" spans="1:1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customHeight="1" x14ac:dyDescent="0.25">
      <c r="A33" s="42" t="s">
        <v>66</v>
      </c>
      <c r="B33" s="43"/>
      <c r="C33" s="43"/>
      <c r="D33" s="43"/>
      <c r="E33" s="20">
        <v>1701140</v>
      </c>
      <c r="F33" s="20">
        <v>1701140</v>
      </c>
      <c r="G33" s="20">
        <v>283553668</v>
      </c>
      <c r="H33" s="20">
        <v>1701140</v>
      </c>
      <c r="I33" s="20">
        <v>521302042</v>
      </c>
      <c r="J33" s="20">
        <v>519600902</v>
      </c>
      <c r="K33" s="21">
        <v>305.44276308828199</v>
      </c>
      <c r="L33" s="1"/>
    </row>
    <row r="34" spans="1:12" ht="15" customHeight="1" x14ac:dyDescent="0.25">
      <c r="A34" s="44" t="s">
        <v>67</v>
      </c>
      <c r="B34" s="45"/>
      <c r="C34" s="45"/>
      <c r="D34" s="45"/>
      <c r="E34" s="45"/>
      <c r="F34" s="45"/>
      <c r="G34" s="45"/>
      <c r="H34" s="45"/>
      <c r="I34" s="45"/>
      <c r="J34" s="1"/>
      <c r="K34" s="1"/>
      <c r="L34" s="1"/>
    </row>
    <row r="35" spans="1:12" ht="5.099999999999999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G36" s="46">
        <f>+G12-G21</f>
        <v>0</v>
      </c>
    </row>
  </sheetData>
  <mergeCells count="17">
    <mergeCell ref="J10:J11"/>
    <mergeCell ref="K10:K11"/>
    <mergeCell ref="A33:D33"/>
    <mergeCell ref="A34:I3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9055118110236227" right="0.59055118110236227" top="0.78740157480314965" bottom="0" header="0.51181102362204722" footer="0.51181102362204722"/>
  <pageSetup scale="78" orientation="landscape" r:id="rId1"/>
  <headerFooter>
    <oddHeader>&amp;R&amp;10Página   :  &amp;P  de  &amp;N</oddHeader>
  </headerFooter>
  <ignoredErrors>
    <ignoredError sqref="I5:I7 E9:K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L35"/>
  <sheetViews>
    <sheetView workbookViewId="0">
      <selection activeCell="I15" sqref="I1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68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69</v>
      </c>
      <c r="F11" s="8" t="s">
        <v>69</v>
      </c>
      <c r="G11" s="8" t="s">
        <v>69</v>
      </c>
      <c r="H11" s="8" t="s">
        <v>70</v>
      </c>
      <c r="I11" s="8" t="s">
        <v>70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40</v>
      </c>
      <c r="F12" s="12">
        <v>40</v>
      </c>
      <c r="G12" s="12">
        <v>0</v>
      </c>
      <c r="H12" s="12">
        <v>40</v>
      </c>
      <c r="I12" s="12">
        <v>50</v>
      </c>
      <c r="J12" s="12">
        <f>I12-H12</f>
        <v>10</v>
      </c>
      <c r="K12" s="13">
        <f>(J12/H12)</f>
        <v>0.25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8"/>
      <c r="K13" s="17" t="s">
        <v>36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8"/>
      <c r="K14" s="17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41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8"/>
      <c r="K15" s="17" t="s">
        <v>36</v>
      </c>
      <c r="L15" s="1"/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20</v>
      </c>
      <c r="F16" s="16">
        <v>20</v>
      </c>
      <c r="G16" s="16">
        <v>0</v>
      </c>
      <c r="H16" s="16">
        <v>20</v>
      </c>
      <c r="I16" s="16">
        <v>30</v>
      </c>
      <c r="J16" s="16">
        <f>I16-H16</f>
        <v>10</v>
      </c>
      <c r="K16" s="17">
        <f>(J16/H16)</f>
        <v>0.5</v>
      </c>
      <c r="L16" s="1"/>
    </row>
    <row r="17" spans="1:12" ht="15" customHeight="1" x14ac:dyDescent="0.25">
      <c r="A17" s="14" t="s">
        <v>36</v>
      </c>
      <c r="B17" s="14" t="s">
        <v>11</v>
      </c>
      <c r="C17" s="14" t="s">
        <v>36</v>
      </c>
      <c r="D17" s="15" t="s">
        <v>45</v>
      </c>
      <c r="E17" s="16">
        <v>20</v>
      </c>
      <c r="F17" s="16">
        <v>20</v>
      </c>
      <c r="G17" s="16">
        <v>0</v>
      </c>
      <c r="H17" s="16">
        <v>20</v>
      </c>
      <c r="I17" s="16">
        <v>30</v>
      </c>
      <c r="J17" s="16">
        <f>I17-H17</f>
        <v>10</v>
      </c>
      <c r="K17" s="17">
        <f>(J17/H17)</f>
        <v>0.5</v>
      </c>
      <c r="L17" s="1"/>
    </row>
    <row r="18" spans="1:12" ht="15" customHeight="1" x14ac:dyDescent="0.25">
      <c r="A18" s="14" t="s">
        <v>46</v>
      </c>
      <c r="B18" s="14" t="s">
        <v>36</v>
      </c>
      <c r="C18" s="14" t="s">
        <v>36</v>
      </c>
      <c r="D18" s="15" t="s">
        <v>47</v>
      </c>
      <c r="E18" s="16">
        <v>10</v>
      </c>
      <c r="F18" s="16">
        <v>10</v>
      </c>
      <c r="G18" s="16">
        <v>0</v>
      </c>
      <c r="H18" s="16">
        <v>10</v>
      </c>
      <c r="I18" s="16">
        <v>10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50</v>
      </c>
      <c r="D20" s="15" t="s">
        <v>51</v>
      </c>
      <c r="E20" s="16">
        <v>10</v>
      </c>
      <c r="F20" s="16">
        <v>10</v>
      </c>
      <c r="G20" s="16">
        <v>0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0" t="s">
        <v>36</v>
      </c>
      <c r="B21" s="10" t="s">
        <v>36</v>
      </c>
      <c r="C21" s="10" t="s">
        <v>36</v>
      </c>
      <c r="D21" s="11" t="s">
        <v>52</v>
      </c>
      <c r="E21" s="12">
        <v>40</v>
      </c>
      <c r="F21" s="12">
        <v>40</v>
      </c>
      <c r="G21" s="12">
        <v>0</v>
      </c>
      <c r="H21" s="12">
        <v>40</v>
      </c>
      <c r="I21" s="12">
        <v>50</v>
      </c>
      <c r="J21" s="12">
        <f>I21-H21</f>
        <v>10</v>
      </c>
      <c r="K21" s="13">
        <f>(J21/H21)</f>
        <v>0.25</v>
      </c>
      <c r="L21" s="1"/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5" t="s">
        <v>54</v>
      </c>
      <c r="E22" s="16">
        <v>10</v>
      </c>
      <c r="F22" s="16">
        <v>10</v>
      </c>
      <c r="G22" s="16">
        <v>0</v>
      </c>
      <c r="H22" s="16">
        <v>10</v>
      </c>
      <c r="I22" s="16">
        <v>10</v>
      </c>
      <c r="J22" s="18"/>
      <c r="K22" s="17" t="s">
        <v>36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10</v>
      </c>
      <c r="F23" s="16">
        <v>10</v>
      </c>
      <c r="G23" s="16">
        <v>0</v>
      </c>
      <c r="H23" s="16">
        <v>10</v>
      </c>
      <c r="I23" s="16">
        <v>10</v>
      </c>
      <c r="J23" s="18"/>
      <c r="K23" s="17" t="s">
        <v>36</v>
      </c>
      <c r="L23" s="1"/>
    </row>
    <row r="24" spans="1:12" ht="15" customHeight="1" x14ac:dyDescent="0.25">
      <c r="A24" s="14" t="s">
        <v>36</v>
      </c>
      <c r="B24" s="14" t="s">
        <v>40</v>
      </c>
      <c r="C24" s="14" t="s">
        <v>36</v>
      </c>
      <c r="D24" s="15" t="s">
        <v>57</v>
      </c>
      <c r="E24" s="16">
        <v>10</v>
      </c>
      <c r="F24" s="16">
        <v>10</v>
      </c>
      <c r="G24" s="16">
        <v>0</v>
      </c>
      <c r="H24" s="16">
        <v>10</v>
      </c>
      <c r="I24" s="16">
        <v>10</v>
      </c>
      <c r="J24" s="18"/>
      <c r="K24" s="17" t="s">
        <v>36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50</v>
      </c>
      <c r="D25" s="15" t="s">
        <v>58</v>
      </c>
      <c r="E25" s="16">
        <v>10</v>
      </c>
      <c r="F25" s="16">
        <v>10</v>
      </c>
      <c r="G25" s="16">
        <v>0</v>
      </c>
      <c r="H25" s="16">
        <v>10</v>
      </c>
      <c r="I25" s="16">
        <v>10</v>
      </c>
      <c r="J25" s="18"/>
      <c r="K25" s="17" t="s">
        <v>36</v>
      </c>
      <c r="L25" s="1"/>
    </row>
    <row r="26" spans="1:12" ht="15" customHeight="1" x14ac:dyDescent="0.25">
      <c r="A26" s="14" t="s">
        <v>59</v>
      </c>
      <c r="B26" s="14" t="s">
        <v>36</v>
      </c>
      <c r="C26" s="14" t="s">
        <v>36</v>
      </c>
      <c r="D26" s="15" t="s">
        <v>60</v>
      </c>
      <c r="E26" s="16">
        <v>20</v>
      </c>
      <c r="F26" s="16">
        <v>20</v>
      </c>
      <c r="G26" s="16">
        <v>0</v>
      </c>
      <c r="H26" s="16">
        <v>20</v>
      </c>
      <c r="I26" s="16">
        <v>20</v>
      </c>
      <c r="J26" s="18"/>
      <c r="K26" s="17" t="s">
        <v>36</v>
      </c>
      <c r="L26" s="1"/>
    </row>
    <row r="27" spans="1:12" ht="15" customHeight="1" x14ac:dyDescent="0.25">
      <c r="A27" s="14" t="s">
        <v>36</v>
      </c>
      <c r="B27" s="14" t="s">
        <v>11</v>
      </c>
      <c r="C27" s="14" t="s">
        <v>36</v>
      </c>
      <c r="D27" s="15" t="s">
        <v>61</v>
      </c>
      <c r="E27" s="16">
        <v>10</v>
      </c>
      <c r="F27" s="16">
        <v>10</v>
      </c>
      <c r="G27" s="16">
        <v>0</v>
      </c>
      <c r="H27" s="16">
        <v>10</v>
      </c>
      <c r="I27" s="16">
        <v>10</v>
      </c>
      <c r="J27" s="18"/>
      <c r="K27" s="17" t="s">
        <v>36</v>
      </c>
      <c r="L27" s="1"/>
    </row>
    <row r="28" spans="1:12" ht="15" customHeight="1" x14ac:dyDescent="0.25">
      <c r="A28" s="14" t="s">
        <v>36</v>
      </c>
      <c r="B28" s="14" t="s">
        <v>62</v>
      </c>
      <c r="C28" s="14" t="s">
        <v>36</v>
      </c>
      <c r="D28" s="15" t="s">
        <v>63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8"/>
      <c r="K28" s="17" t="s">
        <v>36</v>
      </c>
      <c r="L28" s="1"/>
    </row>
    <row r="29" spans="1:12" ht="15" customHeight="1" x14ac:dyDescent="0.25">
      <c r="A29" s="14" t="s">
        <v>64</v>
      </c>
      <c r="B29" s="14" t="s">
        <v>36</v>
      </c>
      <c r="C29" s="14" t="s">
        <v>36</v>
      </c>
      <c r="D29" s="15" t="s">
        <v>65</v>
      </c>
      <c r="E29" s="16">
        <v>0</v>
      </c>
      <c r="F29" s="16">
        <v>0</v>
      </c>
      <c r="G29" s="16">
        <v>0</v>
      </c>
      <c r="H29" s="16">
        <v>0</v>
      </c>
      <c r="I29" s="16">
        <v>10</v>
      </c>
      <c r="J29" s="16">
        <f>I29-H29</f>
        <v>10</v>
      </c>
      <c r="K29" s="17" t="s">
        <v>36</v>
      </c>
      <c r="L29" s="1"/>
    </row>
    <row r="30" spans="1:12" ht="1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"/>
    </row>
    <row r="31" spans="1:12" ht="1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"/>
    </row>
    <row r="32" spans="1:1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customHeight="1" x14ac:dyDescent="0.25">
      <c r="A33" s="42" t="s">
        <v>66</v>
      </c>
      <c r="B33" s="43"/>
      <c r="C33" s="43"/>
      <c r="D33" s="43"/>
      <c r="E33" s="20">
        <v>20</v>
      </c>
      <c r="F33" s="20">
        <v>20</v>
      </c>
      <c r="G33" s="20">
        <v>0</v>
      </c>
      <c r="H33" s="20">
        <v>20</v>
      </c>
      <c r="I33" s="20">
        <v>20</v>
      </c>
      <c r="J33" s="20">
        <v>0</v>
      </c>
      <c r="K33" s="21">
        <v>0</v>
      </c>
      <c r="L33" s="1"/>
    </row>
    <row r="34" spans="1:12" ht="15" customHeight="1" x14ac:dyDescent="0.25">
      <c r="A34" s="44" t="s">
        <v>67</v>
      </c>
      <c r="B34" s="45"/>
      <c r="C34" s="45"/>
      <c r="D34" s="45"/>
      <c r="E34" s="45"/>
      <c r="F34" s="45"/>
      <c r="G34" s="45"/>
      <c r="H34" s="45"/>
      <c r="I34" s="45"/>
      <c r="J34" s="1"/>
      <c r="K34" s="1"/>
      <c r="L34" s="1"/>
    </row>
    <row r="35" spans="1:12" ht="5.099999999999999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7">
    <mergeCell ref="J10:J11"/>
    <mergeCell ref="K10:K11"/>
    <mergeCell ref="A33:D33"/>
    <mergeCell ref="A34:I3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9055118110236227" right="0.59055118110236227" top="0.78740157480314965" bottom="0" header="0.51181102362204722" footer="0.51181102362204722"/>
  <pageSetup scale="78" orientation="landscape" r:id="rId1"/>
  <headerFooter>
    <oddHeader>&amp;R&amp;10Página   :  &amp;P  de 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L35"/>
  <sheetViews>
    <sheetView tabSelected="1" workbookViewId="0">
      <selection activeCell="N9" sqref="N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71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72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73</v>
      </c>
      <c r="F11" s="8" t="s">
        <v>73</v>
      </c>
      <c r="G11" s="8" t="s">
        <v>73</v>
      </c>
      <c r="H11" s="8" t="s">
        <v>74</v>
      </c>
      <c r="I11" s="8" t="s">
        <v>74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490297</v>
      </c>
      <c r="F12" s="12">
        <v>490297</v>
      </c>
      <c r="G12" s="12">
        <v>320040</v>
      </c>
      <c r="H12" s="12">
        <v>490297</v>
      </c>
      <c r="I12" s="12">
        <v>588417</v>
      </c>
      <c r="J12" s="12">
        <f t="shared" ref="J12:J27" si="0">I12-H12</f>
        <v>98120</v>
      </c>
      <c r="K12" s="13">
        <f t="shared" ref="K12:K27" si="1">(J12/H12)</f>
        <v>0.20012359855352979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7960</v>
      </c>
      <c r="F13" s="16">
        <v>7960</v>
      </c>
      <c r="G13" s="16">
        <v>2878</v>
      </c>
      <c r="H13" s="16">
        <v>7960</v>
      </c>
      <c r="I13" s="16">
        <v>10</v>
      </c>
      <c r="J13" s="16">
        <f t="shared" si="0"/>
        <v>-7950</v>
      </c>
      <c r="K13" s="17">
        <f t="shared" si="1"/>
        <v>-0.99874371859296485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7960</v>
      </c>
      <c r="F14" s="16">
        <v>7960</v>
      </c>
      <c r="G14" s="16">
        <v>2878</v>
      </c>
      <c r="H14" s="16">
        <v>7960</v>
      </c>
      <c r="I14" s="16">
        <v>10</v>
      </c>
      <c r="J14" s="16">
        <f t="shared" si="0"/>
        <v>-7950</v>
      </c>
      <c r="K14" s="17">
        <f t="shared" si="1"/>
        <v>-0.99874371859296485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41</v>
      </c>
      <c r="E15" s="16">
        <v>7960</v>
      </c>
      <c r="F15" s="16">
        <v>7960</v>
      </c>
      <c r="G15" s="16">
        <v>2878</v>
      </c>
      <c r="H15" s="16">
        <v>7960</v>
      </c>
      <c r="I15" s="16">
        <v>10</v>
      </c>
      <c r="J15" s="16">
        <f t="shared" si="0"/>
        <v>-7950</v>
      </c>
      <c r="K15" s="17">
        <f t="shared" si="1"/>
        <v>-0.99874371859296485</v>
      </c>
      <c r="L15" s="1"/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1940</v>
      </c>
      <c r="F16" s="16">
        <v>1940</v>
      </c>
      <c r="G16" s="16">
        <v>249004</v>
      </c>
      <c r="H16" s="16">
        <v>1940</v>
      </c>
      <c r="I16" s="16">
        <v>40</v>
      </c>
      <c r="J16" s="16">
        <f t="shared" si="0"/>
        <v>-1900</v>
      </c>
      <c r="K16" s="17">
        <f t="shared" si="1"/>
        <v>-0.97938144329896903</v>
      </c>
      <c r="L16" s="1"/>
    </row>
    <row r="17" spans="1:12" ht="15" customHeight="1" x14ac:dyDescent="0.25">
      <c r="A17" s="14" t="s">
        <v>36</v>
      </c>
      <c r="B17" s="14" t="s">
        <v>11</v>
      </c>
      <c r="C17" s="14" t="s">
        <v>36</v>
      </c>
      <c r="D17" s="15" t="s">
        <v>45</v>
      </c>
      <c r="E17" s="16">
        <v>1940</v>
      </c>
      <c r="F17" s="16">
        <v>1940</v>
      </c>
      <c r="G17" s="16">
        <v>249004</v>
      </c>
      <c r="H17" s="16">
        <v>1940</v>
      </c>
      <c r="I17" s="16">
        <v>40</v>
      </c>
      <c r="J17" s="16">
        <f t="shared" si="0"/>
        <v>-1900</v>
      </c>
      <c r="K17" s="17">
        <f t="shared" si="1"/>
        <v>-0.97938144329896903</v>
      </c>
      <c r="L17" s="1"/>
    </row>
    <row r="18" spans="1:12" ht="15" customHeight="1" x14ac:dyDescent="0.25">
      <c r="A18" s="14" t="s">
        <v>46</v>
      </c>
      <c r="B18" s="14" t="s">
        <v>36</v>
      </c>
      <c r="C18" s="14" t="s">
        <v>36</v>
      </c>
      <c r="D18" s="15" t="s">
        <v>47</v>
      </c>
      <c r="E18" s="16">
        <v>480397</v>
      </c>
      <c r="F18" s="16">
        <v>480397</v>
      </c>
      <c r="G18" s="16">
        <v>68158</v>
      </c>
      <c r="H18" s="16">
        <v>480397</v>
      </c>
      <c r="I18" s="16">
        <v>588367</v>
      </c>
      <c r="J18" s="16">
        <f t="shared" si="0"/>
        <v>107970</v>
      </c>
      <c r="K18" s="17">
        <f t="shared" si="1"/>
        <v>0.2247516116878332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480397</v>
      </c>
      <c r="F19" s="16">
        <v>480397</v>
      </c>
      <c r="G19" s="16">
        <v>68158</v>
      </c>
      <c r="H19" s="16">
        <v>480397</v>
      </c>
      <c r="I19" s="16">
        <v>588367</v>
      </c>
      <c r="J19" s="16">
        <f t="shared" si="0"/>
        <v>107970</v>
      </c>
      <c r="K19" s="17">
        <f t="shared" si="1"/>
        <v>0.2247516116878332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50</v>
      </c>
      <c r="D20" s="15" t="s">
        <v>51</v>
      </c>
      <c r="E20" s="16">
        <v>480397</v>
      </c>
      <c r="F20" s="16">
        <v>480397</v>
      </c>
      <c r="G20" s="16">
        <v>68158</v>
      </c>
      <c r="H20" s="16">
        <v>480397</v>
      </c>
      <c r="I20" s="16">
        <v>588367</v>
      </c>
      <c r="J20" s="16">
        <f t="shared" si="0"/>
        <v>107970</v>
      </c>
      <c r="K20" s="17">
        <f t="shared" si="1"/>
        <v>0.2247516116878332</v>
      </c>
      <c r="L20" s="1"/>
    </row>
    <row r="21" spans="1:12" ht="15" customHeight="1" x14ac:dyDescent="0.25">
      <c r="A21" s="10" t="s">
        <v>36</v>
      </c>
      <c r="B21" s="10" t="s">
        <v>36</v>
      </c>
      <c r="C21" s="10" t="s">
        <v>36</v>
      </c>
      <c r="D21" s="11" t="s">
        <v>52</v>
      </c>
      <c r="E21" s="12">
        <v>490297</v>
      </c>
      <c r="F21" s="12">
        <v>490297</v>
      </c>
      <c r="G21" s="12">
        <v>320040</v>
      </c>
      <c r="H21" s="12">
        <v>490297</v>
      </c>
      <c r="I21" s="12">
        <v>588417</v>
      </c>
      <c r="J21" s="12">
        <f t="shared" si="0"/>
        <v>98120</v>
      </c>
      <c r="K21" s="13">
        <f t="shared" si="1"/>
        <v>0.20012359855352979</v>
      </c>
      <c r="L21" s="1"/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5" t="s">
        <v>54</v>
      </c>
      <c r="E22" s="16">
        <v>1910</v>
      </c>
      <c r="F22" s="16">
        <v>1910</v>
      </c>
      <c r="G22" s="16">
        <v>0</v>
      </c>
      <c r="H22" s="16">
        <v>1910</v>
      </c>
      <c r="I22" s="16">
        <v>10</v>
      </c>
      <c r="J22" s="16">
        <f t="shared" si="0"/>
        <v>-1900</v>
      </c>
      <c r="K22" s="17">
        <f t="shared" si="1"/>
        <v>-0.99476439790575921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10</v>
      </c>
      <c r="F23" s="16">
        <v>10</v>
      </c>
      <c r="G23" s="16">
        <v>320039</v>
      </c>
      <c r="H23" s="16">
        <v>10</v>
      </c>
      <c r="I23" s="16">
        <v>588367</v>
      </c>
      <c r="J23" s="16">
        <f t="shared" si="0"/>
        <v>588357</v>
      </c>
      <c r="K23" s="17">
        <f t="shared" si="1"/>
        <v>58835.7</v>
      </c>
      <c r="L23" s="1"/>
    </row>
    <row r="24" spans="1:12" ht="15" customHeight="1" x14ac:dyDescent="0.25">
      <c r="A24" s="14" t="s">
        <v>36</v>
      </c>
      <c r="B24" s="14" t="s">
        <v>40</v>
      </c>
      <c r="C24" s="14" t="s">
        <v>36</v>
      </c>
      <c r="D24" s="15" t="s">
        <v>57</v>
      </c>
      <c r="E24" s="16">
        <v>10</v>
      </c>
      <c r="F24" s="16">
        <v>10</v>
      </c>
      <c r="G24" s="16">
        <v>320039</v>
      </c>
      <c r="H24" s="16">
        <v>10</v>
      </c>
      <c r="I24" s="16">
        <v>588367</v>
      </c>
      <c r="J24" s="16">
        <f t="shared" si="0"/>
        <v>588357</v>
      </c>
      <c r="K24" s="17">
        <f t="shared" si="1"/>
        <v>58835.7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50</v>
      </c>
      <c r="D25" s="15" t="s">
        <v>58</v>
      </c>
      <c r="E25" s="16">
        <v>10</v>
      </c>
      <c r="F25" s="16">
        <v>10</v>
      </c>
      <c r="G25" s="16">
        <v>320039</v>
      </c>
      <c r="H25" s="16">
        <v>10</v>
      </c>
      <c r="I25" s="16">
        <v>588367</v>
      </c>
      <c r="J25" s="16">
        <f t="shared" si="0"/>
        <v>588357</v>
      </c>
      <c r="K25" s="17">
        <f t="shared" si="1"/>
        <v>58835.7</v>
      </c>
      <c r="L25" s="1"/>
    </row>
    <row r="26" spans="1:12" ht="15" customHeight="1" x14ac:dyDescent="0.25">
      <c r="A26" s="14" t="s">
        <v>59</v>
      </c>
      <c r="B26" s="14" t="s">
        <v>36</v>
      </c>
      <c r="C26" s="14" t="s">
        <v>36</v>
      </c>
      <c r="D26" s="15" t="s">
        <v>60</v>
      </c>
      <c r="E26" s="16">
        <v>488377</v>
      </c>
      <c r="F26" s="16">
        <v>488377</v>
      </c>
      <c r="G26" s="16">
        <v>1</v>
      </c>
      <c r="H26" s="16">
        <v>488377</v>
      </c>
      <c r="I26" s="16">
        <v>30</v>
      </c>
      <c r="J26" s="16">
        <f t="shared" si="0"/>
        <v>-488347</v>
      </c>
      <c r="K26" s="17">
        <f t="shared" si="1"/>
        <v>-0.99993857204577608</v>
      </c>
      <c r="L26" s="1"/>
    </row>
    <row r="27" spans="1:12" ht="15" customHeight="1" x14ac:dyDescent="0.25">
      <c r="A27" s="14" t="s">
        <v>36</v>
      </c>
      <c r="B27" s="14" t="s">
        <v>11</v>
      </c>
      <c r="C27" s="14" t="s">
        <v>36</v>
      </c>
      <c r="D27" s="15" t="s">
        <v>61</v>
      </c>
      <c r="E27" s="16">
        <v>488367</v>
      </c>
      <c r="F27" s="16">
        <v>488367</v>
      </c>
      <c r="G27" s="16">
        <v>1</v>
      </c>
      <c r="H27" s="16">
        <v>488367</v>
      </c>
      <c r="I27" s="16">
        <v>20</v>
      </c>
      <c r="J27" s="16">
        <f t="shared" si="0"/>
        <v>-488347</v>
      </c>
      <c r="K27" s="17">
        <f t="shared" si="1"/>
        <v>-0.99995904719196838</v>
      </c>
      <c r="L27" s="1"/>
    </row>
    <row r="28" spans="1:12" ht="15" customHeight="1" x14ac:dyDescent="0.25">
      <c r="A28" s="14" t="s">
        <v>36</v>
      </c>
      <c r="B28" s="14" t="s">
        <v>62</v>
      </c>
      <c r="C28" s="14" t="s">
        <v>36</v>
      </c>
      <c r="D28" s="15" t="s">
        <v>63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8"/>
      <c r="K28" s="17" t="s">
        <v>36</v>
      </c>
      <c r="L28" s="1"/>
    </row>
    <row r="29" spans="1:12" ht="15" customHeight="1" x14ac:dyDescent="0.25">
      <c r="A29" s="14" t="s">
        <v>64</v>
      </c>
      <c r="B29" s="14" t="s">
        <v>36</v>
      </c>
      <c r="C29" s="14" t="s">
        <v>36</v>
      </c>
      <c r="D29" s="15" t="s">
        <v>65</v>
      </c>
      <c r="E29" s="16">
        <v>0</v>
      </c>
      <c r="F29" s="16">
        <v>0</v>
      </c>
      <c r="G29" s="16">
        <v>0</v>
      </c>
      <c r="H29" s="16">
        <v>0</v>
      </c>
      <c r="I29" s="16">
        <v>10</v>
      </c>
      <c r="J29" s="16">
        <f>I29-H29</f>
        <v>10</v>
      </c>
      <c r="K29" s="17" t="s">
        <v>36</v>
      </c>
      <c r="L29" s="1"/>
    </row>
    <row r="30" spans="1:12" ht="1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"/>
    </row>
    <row r="31" spans="1:12" ht="1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"/>
    </row>
    <row r="32" spans="1:1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customHeight="1" x14ac:dyDescent="0.25">
      <c r="A33" s="42" t="s">
        <v>66</v>
      </c>
      <c r="B33" s="43"/>
      <c r="C33" s="43"/>
      <c r="D33" s="43"/>
      <c r="E33" s="20">
        <v>1920</v>
      </c>
      <c r="F33" s="20">
        <v>1920</v>
      </c>
      <c r="G33" s="20">
        <v>320038</v>
      </c>
      <c r="H33" s="20">
        <v>1920</v>
      </c>
      <c r="I33" s="20">
        <v>588377</v>
      </c>
      <c r="J33" s="20">
        <v>586457</v>
      </c>
      <c r="K33" s="21">
        <v>305.44635416666665</v>
      </c>
      <c r="L33" s="1"/>
    </row>
    <row r="34" spans="1:12" ht="15" customHeight="1" x14ac:dyDescent="0.25">
      <c r="A34" s="44" t="s">
        <v>67</v>
      </c>
      <c r="B34" s="45"/>
      <c r="C34" s="45"/>
      <c r="D34" s="45"/>
      <c r="E34" s="45"/>
      <c r="F34" s="45"/>
      <c r="G34" s="45"/>
      <c r="H34" s="45"/>
      <c r="I34" s="45"/>
      <c r="J34" s="1"/>
      <c r="K34" s="1"/>
      <c r="L34" s="1"/>
    </row>
    <row r="35" spans="1:12" ht="5.099999999999999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7">
    <mergeCell ref="J10:J11"/>
    <mergeCell ref="K10:K11"/>
    <mergeCell ref="A33:D33"/>
    <mergeCell ref="A34:I3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9055118110236227" right="0.59055118110236227" top="0.78740157480314965" bottom="0" header="0.51181102362204722" footer="0"/>
  <pageSetup scale="75" orientation="landscape" r:id="rId1"/>
  <headerFooter>
    <oddHeader>&amp;R&amp;10Página   :  &amp;P  de 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cuadro Comparativo analitico</vt:lpstr>
      <vt:lpstr>cuadro Comparativo analitico 2</vt:lpstr>
      <vt:lpstr>cuadro Comparativo analitico 3</vt:lpstr>
      <vt:lpstr>'cuadro Comparativo analitico'!Área_de_impresión</vt:lpstr>
      <vt:lpstr>'cuadro Comparativo analitico 2'!Área_de_impresión</vt:lpstr>
      <vt:lpstr>JR_PAGE_ANCHOR_0_1</vt:lpstr>
      <vt:lpstr>JR_PAGE_ANCHOR_1_1</vt:lpstr>
      <vt:lpstr>JR_PAGE_ANCHOR_2_1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2026-09-30T21:18:59Z</dcterms:modified>
</cp:coreProperties>
</file>