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CEBE48B-653A-4E67-BC3E-CD9656E58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externalReferences>
    <externalReference r:id="rId2"/>
  </externalReferences>
  <definedNames>
    <definedName name="_xlnm.Print_Area" localSheetId="0">'cuadro Comparativo analitico'!$A$1:$K$64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7" i="1"/>
  <c r="K47" i="1" s="1"/>
  <c r="J46" i="1"/>
  <c r="K46" i="1" s="1"/>
  <c r="J37" i="1"/>
  <c r="K37" i="1" s="1"/>
  <c r="J36" i="1"/>
  <c r="K36" i="1" s="1"/>
  <c r="J35" i="1"/>
  <c r="K35" i="1" s="1"/>
  <c r="J34" i="1"/>
  <c r="K34" i="1" s="1"/>
  <c r="J33" i="1"/>
  <c r="K33" i="1" s="1"/>
  <c r="J31" i="1"/>
  <c r="K31" i="1" s="1"/>
  <c r="J30" i="1"/>
  <c r="K30" i="1" s="1"/>
  <c r="H29" i="1"/>
  <c r="J29" i="1" s="1"/>
  <c r="K29" i="1" s="1"/>
  <c r="H28" i="1"/>
  <c r="H27" i="1" s="1"/>
  <c r="J23" i="1"/>
  <c r="K23" i="1" s="1"/>
  <c r="H22" i="1"/>
  <c r="J22" i="1" s="1"/>
  <c r="K22" i="1" s="1"/>
  <c r="H12" i="1" l="1"/>
  <c r="J12" i="1" s="1"/>
  <c r="K12" i="1" s="1"/>
  <c r="J28" i="1"/>
  <c r="K28" i="1" s="1"/>
  <c r="H63" i="1"/>
  <c r="J63" i="1" s="1"/>
  <c r="K63" i="1" s="1"/>
  <c r="J27" i="1"/>
  <c r="K27" i="1" s="1"/>
</calcChain>
</file>

<file path=xl/sharedStrings.xml><?xml version="1.0" encoding="utf-8"?>
<sst xmlns="http://schemas.openxmlformats.org/spreadsheetml/2006/main" count="264" uniqueCount="111">
  <si>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</si>
  <si>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</si>
  <si>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</si>
  <si>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</si>
  <si>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</si>
  <si>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</si>
  <si>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</si>
  <si>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23</t>
    </r>
  </si>
  <si>
    <r>
      <rPr>
        <sz val="10"/>
        <rFont val="Times New Roman"/>
      </rPr>
      <t>Capítulo: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</si>
  <si>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</si>
  <si>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</si>
  <si>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</si>
  <si>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</si>
  <si>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</si>
  <si>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</si>
  <si>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</si>
  <si>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</si>
  <si>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</si>
  <si>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</si>
  <si>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</si>
  <si>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</si>
  <si>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</si>
  <si>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</si>
  <si>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</si>
  <si>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</si>
  <si>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</si>
  <si>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</si>
  <si>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</si>
  <si>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LEY DE PPTOS AÑO 2026  (Inicial + Reajuste + Leyes Especiales)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</si>
  <si>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</si>
  <si>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</si>
  <si>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</si>
  <si>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</si>
  <si>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</si>
  <si>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</si>
  <si>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</si>
  <si>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</si>
  <si>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</si>
  <si>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</si>
  <si>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Plan Calle sin Violencia</t>
    </r>
  </si>
  <si>
    <r>
      <rPr>
        <sz val="10"/>
        <rFont val="Times New Roman"/>
      </rPr>
      <t>002</t>
    </r>
  </si>
  <si>
    <r>
      <rPr>
        <sz val="10"/>
        <rFont val="Times New Roman"/>
      </rPr>
      <t>Plan FOCO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</si>
  <si>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</si>
  <si>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</si>
  <si>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</si>
  <si>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</si>
  <si>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</si>
  <si>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</si>
  <si>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</si>
  <si>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</si>
  <si>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</si>
  <si>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</si>
  <si>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</si>
  <si>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</si>
  <si>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</si>
  <si>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</si>
  <si>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</si>
  <si>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</si>
  <si>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</si>
  <si>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</si>
  <si>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</si>
  <si>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</si>
  <si>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</si>
  <si>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</si>
  <si>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</si>
  <si>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</si>
  <si>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</si>
  <si>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</si>
  <si>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</si>
  <si>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</si>
  <si>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Becas Postgrado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</si>
  <si>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</si>
  <si>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Programa de Concesiones Ministerio de Justicia</t>
    </r>
  </si>
  <si>
    <r>
      <rPr>
        <sz val="10"/>
        <rFont val="Times New Roman"/>
      </rPr>
      <t>07</t>
    </r>
  </si>
  <si>
    <r>
      <rPr>
        <sz val="10"/>
        <rFont val="Times New Roman"/>
      </rPr>
      <t>A Organismos Internacionales</t>
    </r>
  </si>
  <si>
    <r>
      <rPr>
        <sz val="10"/>
        <rFont val="Times New Roman"/>
      </rPr>
      <t>Asociación Internacional de Fiscales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</si>
  <si>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</si>
  <si>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-	Unidad de Análisis y combate contra el crimen organizado en la región de Arica y Parinacota.</t>
    </r>
  </si>
  <si>
    <r>
      <rPr>
        <sz val="10"/>
        <rFont val="Times New Roman"/>
      </rPr>
      <t>003</t>
    </r>
  </si>
  <si>
    <r>
      <rPr>
        <sz val="10"/>
        <rFont val="Times New Roman"/>
      </rPr>
      <t>-	Fortalecimiento contra el crimen organizado y delincuencia en la región de Tarapacá</t>
    </r>
  </si>
  <si>
    <r>
      <rPr>
        <sz val="10"/>
        <rFont val="Times New Roman"/>
      </rPr>
      <t>004</t>
    </r>
  </si>
  <si>
    <r>
      <rPr>
        <sz val="10"/>
        <rFont val="Times New Roman"/>
      </rPr>
      <t>-	Fortalecimiento de la unidad de análisis criminal y alta complejidad y Atención a Víctimas y Testigos en la región del Maule.</t>
    </r>
  </si>
  <si>
    <r>
      <rPr>
        <sz val="10"/>
        <rFont val="Times New Roman"/>
      </rPr>
      <t>005</t>
    </r>
  </si>
  <si>
    <r>
      <rPr>
        <sz val="10"/>
        <rFont val="Times New Roman"/>
      </rPr>
      <t>Equipos Contra el Crimen Organizado y Homicidios (ECOH)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</si>
  <si>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</si>
  <si>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</si>
  <si>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</si>
  <si>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</si>
  <si>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</si>
  <si>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</si>
  <si>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</si>
  <si>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</si>
  <si>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</si>
  <si>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</si>
  <si>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</si>
  <si>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</si>
  <si>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</si>
  <si>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</si>
  <si>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</si>
  <si>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</si>
  <si>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</si>
  <si>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</si>
  <si>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</si>
  <si>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</si>
  <si>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</si>
  <si>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</si>
  <si>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</si>
  <si>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</si>
  <si>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</si>
  <si>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
monto $ 
(5) - (4)</t>
  </si>
  <si>
    <t xml:space="preserve">   Variación 
    %    
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</si>
</sst>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11"/>
      <color theme="1"/>
      <name val="Aptos Narrow"/>
      <family val="2"/>
      <scheme val="minor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2">
    <xf numFmtId="0" fontId="0" fillId="0" borderId="0"/>
    <xf numFmtId="0" fontId="5" fillId="0" borderId="1"/>
  </cellStyleXfs>
  <cellXfs count="55">
    <xf numFmtId="0" fontId="0" fillId="0" borderId="0" xfId="0"/>
    <xf numFmtId="0" fontId="5" fillId="3" borderId="1" xfId="1" applyFill="1" applyAlignment="1" applyProtection="1">
      <alignment wrapText="1"/>
      <protection locked="0"/>
    </xf>
    <xf numFmtId="0" fontId="5" fillId="0" borderId="1" xfId="1"/>
    <xf numFmtId="0" fontId="3" fillId="3" borderId="1" xfId="1" applyFont="1" applyFill="1" applyAlignment="1">
      <alignment horizontal="left" vertical="center" wrapText="1"/>
    </xf>
    <xf numFmtId="3" fontId="5" fillId="3" borderId="1" xfId="1" applyNumberFormat="1" applyFill="1" applyAlignment="1" applyProtection="1">
      <alignment wrapText="1"/>
      <protection locked="0"/>
    </xf>
    <xf numFmtId="0" fontId="3" fillId="3" borderId="1" xfId="1" applyFont="1" applyFill="1" applyAlignment="1">
      <alignment horizontal="center" vertical="top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top" wrapText="1"/>
    </xf>
    <xf numFmtId="0" fontId="2" fillId="3" borderId="1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left" vertical="top" wrapText="1"/>
    </xf>
    <xf numFmtId="3" fontId="2" fillId="2" borderId="8" xfId="1" applyNumberFormat="1" applyFont="1" applyFill="1" applyBorder="1" applyAlignment="1">
      <alignment horizontal="right" vertical="top" wrapText="1"/>
    </xf>
    <xf numFmtId="164" fontId="2" fillId="2" borderId="8" xfId="1" applyNumberFormat="1" applyFont="1" applyFill="1" applyBorder="1" applyAlignment="1">
      <alignment horizontal="right" vertical="top" wrapText="1"/>
    </xf>
    <xf numFmtId="0" fontId="3" fillId="3" borderId="12" xfId="1" applyFont="1" applyFill="1" applyBorder="1" applyAlignment="1">
      <alignment horizontal="center" vertical="top" wrapText="1"/>
    </xf>
    <xf numFmtId="0" fontId="3" fillId="3" borderId="12" xfId="1" applyFont="1" applyFill="1" applyBorder="1" applyAlignment="1">
      <alignment horizontal="left" vertical="top" wrapText="1"/>
    </xf>
    <xf numFmtId="3" fontId="3" fillId="3" borderId="12" xfId="1" applyNumberFormat="1" applyFont="1" applyFill="1" applyBorder="1" applyAlignment="1">
      <alignment horizontal="right" vertical="top" wrapText="1"/>
    </xf>
    <xf numFmtId="0" fontId="5" fillId="3" borderId="12" xfId="1" applyFill="1" applyBorder="1" applyAlignment="1" applyProtection="1">
      <alignment wrapText="1"/>
      <protection locked="0"/>
    </xf>
    <xf numFmtId="164" fontId="3" fillId="3" borderId="12" xfId="1" applyNumberFormat="1" applyFont="1" applyFill="1" applyBorder="1" applyAlignment="1">
      <alignment horizontal="right" vertical="top" wrapText="1"/>
    </xf>
    <xf numFmtId="0" fontId="5" fillId="3" borderId="13" xfId="1" applyFill="1" applyBorder="1" applyAlignment="1" applyProtection="1">
      <alignment wrapText="1"/>
      <protection locked="0"/>
    </xf>
    <xf numFmtId="3" fontId="2" fillId="3" borderId="9" xfId="1" applyNumberFormat="1" applyFont="1" applyFill="1" applyBorder="1" applyAlignment="1">
      <alignment horizontal="right" vertical="center" wrapText="1"/>
    </xf>
    <xf numFmtId="164" fontId="2" fillId="3" borderId="9" xfId="1" applyNumberFormat="1" applyFont="1" applyFill="1" applyBorder="1" applyAlignment="1">
      <alignment horizontal="right" vertical="center" wrapText="1"/>
    </xf>
    <xf numFmtId="3" fontId="5" fillId="0" borderId="1" xfId="1" applyNumberFormat="1"/>
    <xf numFmtId="0" fontId="3" fillId="3" borderId="15" xfId="1" applyFont="1" applyFill="1" applyBorder="1" applyAlignment="1">
      <alignment horizontal="center" vertical="top" wrapText="1"/>
    </xf>
    <xf numFmtId="0" fontId="3" fillId="3" borderId="15" xfId="1" applyFont="1" applyFill="1" applyBorder="1" applyAlignment="1">
      <alignment horizontal="left" vertical="top" wrapText="1"/>
    </xf>
    <xf numFmtId="3" fontId="3" fillId="3" borderId="15" xfId="1" applyNumberFormat="1" applyFont="1" applyFill="1" applyBorder="1" applyAlignment="1">
      <alignment horizontal="right" vertical="top" wrapText="1"/>
    </xf>
    <xf numFmtId="0" fontId="5" fillId="3" borderId="15" xfId="1" applyFill="1" applyBorder="1" applyAlignment="1" applyProtection="1">
      <alignment wrapText="1"/>
      <protection locked="0"/>
    </xf>
    <xf numFmtId="164" fontId="3" fillId="3" borderId="15" xfId="1" applyNumberFormat="1" applyFont="1" applyFill="1" applyBorder="1" applyAlignment="1">
      <alignment horizontal="right" vertical="top" wrapText="1"/>
    </xf>
    <xf numFmtId="0" fontId="3" fillId="3" borderId="14" xfId="1" applyFont="1" applyFill="1" applyBorder="1" applyAlignment="1">
      <alignment horizontal="center" vertical="top" wrapText="1"/>
    </xf>
    <xf numFmtId="0" fontId="3" fillId="3" borderId="14" xfId="1" applyFont="1" applyFill="1" applyBorder="1" applyAlignment="1">
      <alignment horizontal="left" vertical="top" wrapText="1"/>
    </xf>
    <xf numFmtId="3" fontId="3" fillId="3" borderId="14" xfId="1" applyNumberFormat="1" applyFont="1" applyFill="1" applyBorder="1" applyAlignment="1">
      <alignment horizontal="right" vertical="top" wrapText="1"/>
    </xf>
    <xf numFmtId="164" fontId="3" fillId="3" borderId="14" xfId="1" applyNumberFormat="1" applyFont="1" applyFill="1" applyBorder="1" applyAlignment="1">
      <alignment horizontal="right" vertical="top" wrapText="1"/>
    </xf>
    <xf numFmtId="0" fontId="7" fillId="3" borderId="11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 applyProtection="1">
      <alignment horizontal="center" vertical="center" wrapText="1"/>
      <protection locked="0"/>
    </xf>
    <xf numFmtId="0" fontId="2" fillId="3" borderId="9" xfId="1" applyFont="1" applyFill="1" applyBorder="1" applyAlignment="1">
      <alignment horizontal="left" vertical="top" wrapText="1"/>
    </xf>
    <xf numFmtId="0" fontId="2" fillId="3" borderId="9" xfId="1" applyFont="1" applyFill="1" applyBorder="1" applyAlignment="1" applyProtection="1">
      <alignment horizontal="left" vertical="top" wrapText="1"/>
      <protection locked="0"/>
    </xf>
    <xf numFmtId="0" fontId="4" fillId="3" borderId="1" xfId="1" applyFont="1" applyFill="1" applyAlignment="1">
      <alignment horizontal="left" wrapText="1"/>
    </xf>
    <xf numFmtId="0" fontId="4" fillId="3" borderId="1" xfId="1" applyFont="1" applyFill="1" applyAlignment="1" applyProtection="1">
      <alignment horizontal="left" wrapText="1"/>
      <protection locked="0"/>
    </xf>
    <xf numFmtId="0" fontId="3" fillId="3" borderId="4" xfId="1" applyFont="1" applyFill="1" applyBorder="1" applyAlignment="1">
      <alignment horizontal="left" vertical="top" wrapText="1"/>
    </xf>
    <xf numFmtId="0" fontId="3" fillId="3" borderId="4" xfId="1" applyFont="1" applyFill="1" applyBorder="1" applyAlignment="1" applyProtection="1">
      <alignment horizontal="left" vertical="top" wrapText="1"/>
      <protection locked="0"/>
    </xf>
    <xf numFmtId="0" fontId="3" fillId="3" borderId="5" xfId="1" applyFont="1" applyFill="1" applyBorder="1" applyAlignment="1">
      <alignment horizontal="left" vertical="top" wrapText="1"/>
    </xf>
    <xf numFmtId="0" fontId="3" fillId="3" borderId="5" xfId="1" applyFont="1" applyFill="1" applyBorder="1" applyAlignment="1" applyProtection="1">
      <alignment horizontal="left" vertical="top" wrapText="1"/>
      <protection locked="0"/>
    </xf>
    <xf numFmtId="0" fontId="3" fillId="3" borderId="6" xfId="1" applyFont="1" applyFill="1" applyBorder="1" applyAlignment="1">
      <alignment horizontal="left" vertical="top" wrapText="1"/>
    </xf>
    <xf numFmtId="0" fontId="3" fillId="3" borderId="6" xfId="1" applyFont="1" applyFill="1" applyBorder="1" applyAlignment="1" applyProtection="1">
      <alignment horizontal="left" vertical="top" wrapText="1"/>
      <protection locked="0"/>
    </xf>
    <xf numFmtId="0" fontId="3" fillId="3" borderId="7" xfId="1" applyFont="1" applyFill="1" applyBorder="1" applyAlignment="1">
      <alignment horizontal="left" vertical="top" wrapText="1"/>
    </xf>
    <xf numFmtId="0" fontId="3" fillId="3" borderId="7" xfId="1" applyFont="1" applyFill="1" applyBorder="1" applyAlignment="1" applyProtection="1">
      <alignment horizontal="left" vertical="top" wrapText="1"/>
      <protection locked="0"/>
    </xf>
    <xf numFmtId="0" fontId="2" fillId="3" borderId="8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Alignment="1">
      <alignment horizontal="center" vertical="center" wrapText="1"/>
    </xf>
    <xf numFmtId="0" fontId="1" fillId="3" borderId="1" xfId="1" applyFont="1" applyFill="1" applyAlignment="1" applyProtection="1">
      <alignment horizontal="center" vertical="center" wrapText="1"/>
      <protection locked="0"/>
    </xf>
    <xf numFmtId="0" fontId="2" fillId="3" borderId="1" xfId="1" applyFont="1" applyFill="1" applyAlignment="1">
      <alignment horizontal="center" vertical="top" wrapText="1"/>
    </xf>
    <xf numFmtId="0" fontId="2" fillId="3" borderId="1" xfId="1" applyFont="1" applyFill="1" applyAlignment="1" applyProtection="1">
      <alignment horizontal="center" vertical="top" wrapText="1"/>
      <protection locked="0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 applyProtection="1">
      <alignment horizontal="left" vertical="top" wrapText="1"/>
      <protection locked="0"/>
    </xf>
    <xf numFmtId="0" fontId="3" fillId="3" borderId="3" xfId="1" applyFont="1" applyFill="1" applyBorder="1" applyAlignment="1">
      <alignment horizontal="left" vertical="top" wrapText="1"/>
    </xf>
    <xf numFmtId="0" fontId="3" fillId="3" borderId="3" xfId="1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 19" xfId="1" xr:uid="{70008906-D489-4F65-A3ED-D7CDD706B4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sp\AppData\Local\Microsoft\Windows\INetCache\Content.Outlook\0H3SVZT5\CCA.xlsx" TargetMode="External"/><Relationship Id="rId1" Type="http://schemas.openxmlformats.org/officeDocument/2006/relationships/externalLinkPath" Target="file:///C:\Users\hsp\AppData\Local\Microsoft\Windows\INetCache\Content.Outlook\0H3SVZT5\C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30101"/>
      <sheetName val="230102"/>
    </sheetNames>
    <sheetDataSet>
      <sheetData sheetId="0"/>
      <sheetData sheetId="1">
        <row r="19">
          <cell r="H19">
            <v>2760272.4575999998</v>
          </cell>
        </row>
        <row r="20">
          <cell r="H20">
            <v>842704.4831999999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5"/>
  <sheetViews>
    <sheetView showGridLines="0" tabSelected="1" view="pageBreakPreview" topLeftCell="A47" zoomScaleNormal="100" zoomScaleSheetLayoutView="100" workbookViewId="0">
      <selection activeCell="A57" sqref="A57:K57"/>
    </sheetView>
  </sheetViews>
  <sheetFormatPr baseColWidth="10" defaultColWidth="9.140625" defaultRowHeight="15" x14ac:dyDescent="0.25"/>
  <cols>
    <col min="1" max="1" width="4.7109375" style="2" customWidth="1"/>
    <col min="2" max="2" width="5" style="2" customWidth="1"/>
    <col min="3" max="3" width="4.85546875" style="2" customWidth="1"/>
    <col min="4" max="4" width="54" style="2" customWidth="1"/>
    <col min="5" max="9" width="15" style="2" customWidth="1"/>
    <col min="10" max="10" width="9.85546875" style="2" bestFit="1" customWidth="1"/>
    <col min="11" max="11" width="10" style="2" bestFit="1" customWidth="1"/>
    <col min="12" max="12" width="5.42578125" style="2" customWidth="1"/>
    <col min="13" max="13" width="12" style="2" bestFit="1" customWidth="1"/>
    <col min="14" max="16384" width="9.140625" style="2"/>
  </cols>
  <sheetData>
    <row r="1" spans="1:12" ht="17.100000000000001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1"/>
      <c r="K1" s="1"/>
      <c r="L1" s="1"/>
    </row>
    <row r="2" spans="1:12" ht="17.100000000000001" customHeight="1" x14ac:dyDescent="0.2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1"/>
      <c r="K2" s="1"/>
      <c r="L2" s="1"/>
    </row>
    <row r="3" spans="1:12" ht="15" customHeight="1" x14ac:dyDescent="0.2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3" t="s">
        <v>3</v>
      </c>
      <c r="H4" s="4"/>
      <c r="I4" s="1"/>
      <c r="J4" s="1"/>
      <c r="K4" s="1"/>
      <c r="L4" s="1"/>
    </row>
    <row r="5" spans="1:12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1"/>
      <c r="H5" s="3" t="s">
        <v>6</v>
      </c>
      <c r="I5" s="3" t="s">
        <v>7</v>
      </c>
      <c r="J5" s="1"/>
      <c r="K5" s="1"/>
      <c r="L5" s="1"/>
    </row>
    <row r="6" spans="1:12" ht="15" customHeight="1" x14ac:dyDescent="0.25">
      <c r="A6" s="37" t="s">
        <v>8</v>
      </c>
      <c r="B6" s="38"/>
      <c r="C6" s="39" t="s">
        <v>5</v>
      </c>
      <c r="D6" s="40"/>
      <c r="E6" s="40"/>
      <c r="F6" s="40"/>
      <c r="G6" s="1"/>
      <c r="H6" s="3" t="s">
        <v>9</v>
      </c>
      <c r="I6" s="3" t="s">
        <v>10</v>
      </c>
      <c r="J6" s="1"/>
      <c r="K6" s="1"/>
      <c r="L6" s="1"/>
    </row>
    <row r="7" spans="1:12" ht="15" customHeight="1" x14ac:dyDescent="0.25">
      <c r="A7" s="41" t="s">
        <v>11</v>
      </c>
      <c r="B7" s="42"/>
      <c r="C7" s="43" t="s">
        <v>5</v>
      </c>
      <c r="D7" s="44"/>
      <c r="E7" s="44"/>
      <c r="F7" s="44"/>
      <c r="G7" s="1"/>
      <c r="H7" s="3" t="s">
        <v>12</v>
      </c>
      <c r="I7" s="3" t="s">
        <v>10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5" t="s">
        <v>13</v>
      </c>
      <c r="H8" s="1"/>
      <c r="I8" s="1"/>
      <c r="J8" s="1"/>
      <c r="K8" s="1"/>
      <c r="L8" s="1"/>
    </row>
    <row r="9" spans="1:12" ht="15" customHeight="1" x14ac:dyDescent="0.25">
      <c r="A9" s="45" t="s">
        <v>14</v>
      </c>
      <c r="B9" s="45" t="s">
        <v>15</v>
      </c>
      <c r="C9" s="45" t="s">
        <v>16</v>
      </c>
      <c r="D9" s="45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6" t="s">
        <v>24</v>
      </c>
      <c r="L9" s="1"/>
    </row>
    <row r="10" spans="1:12" ht="80.099999999999994" customHeight="1" x14ac:dyDescent="0.25">
      <c r="A10" s="46"/>
      <c r="B10" s="46"/>
      <c r="C10" s="46"/>
      <c r="D10" s="46"/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31" t="s">
        <v>109</v>
      </c>
      <c r="K10" s="31" t="s">
        <v>110</v>
      </c>
      <c r="L10" s="1"/>
    </row>
    <row r="11" spans="1:12" ht="30" customHeight="1" x14ac:dyDescent="0.25">
      <c r="A11" s="46"/>
      <c r="B11" s="46"/>
      <c r="C11" s="46"/>
      <c r="D11" s="46"/>
      <c r="E11" s="8" t="s">
        <v>30</v>
      </c>
      <c r="F11" s="8" t="s">
        <v>30</v>
      </c>
      <c r="G11" s="8" t="s">
        <v>30</v>
      </c>
      <c r="H11" s="8" t="s">
        <v>31</v>
      </c>
      <c r="I11" s="8" t="s">
        <v>31</v>
      </c>
      <c r="J11" s="32"/>
      <c r="K11" s="32"/>
      <c r="L11" s="1"/>
    </row>
    <row r="12" spans="1:12" ht="15" customHeight="1" x14ac:dyDescent="0.25">
      <c r="A12" s="9" t="s">
        <v>32</v>
      </c>
      <c r="B12" s="9" t="s">
        <v>32</v>
      </c>
      <c r="C12" s="9" t="s">
        <v>32</v>
      </c>
      <c r="D12" s="10" t="s">
        <v>33</v>
      </c>
      <c r="E12" s="11">
        <v>307951297</v>
      </c>
      <c r="F12" s="11">
        <v>302546323</v>
      </c>
      <c r="G12" s="11">
        <v>218419476</v>
      </c>
      <c r="H12" s="11">
        <f>+H13+H18+H22+H26</f>
        <v>316820296.05919999</v>
      </c>
      <c r="I12" s="11">
        <v>331034864</v>
      </c>
      <c r="J12" s="11">
        <f>I12-H12</f>
        <v>14214567.940800011</v>
      </c>
      <c r="K12" s="12">
        <f>(J12/H12)</f>
        <v>4.4866342584769014E-2</v>
      </c>
      <c r="L12" s="1"/>
    </row>
    <row r="13" spans="1:12" ht="15" customHeight="1" x14ac:dyDescent="0.25">
      <c r="A13" s="13" t="s">
        <v>34</v>
      </c>
      <c r="B13" s="13" t="s">
        <v>32</v>
      </c>
      <c r="C13" s="13" t="s">
        <v>32</v>
      </c>
      <c r="D13" s="14" t="s">
        <v>35</v>
      </c>
      <c r="E13" s="15">
        <v>12575484</v>
      </c>
      <c r="F13" s="15">
        <v>12575484</v>
      </c>
      <c r="G13" s="15">
        <v>7492461</v>
      </c>
      <c r="H13" s="15">
        <v>12937658</v>
      </c>
      <c r="I13" s="15">
        <v>12937658</v>
      </c>
      <c r="J13" s="16"/>
      <c r="K13" s="17" t="s">
        <v>32</v>
      </c>
      <c r="L13" s="1"/>
    </row>
    <row r="14" spans="1:12" ht="15" customHeight="1" x14ac:dyDescent="0.25">
      <c r="A14" s="13" t="s">
        <v>32</v>
      </c>
      <c r="B14" s="13" t="s">
        <v>36</v>
      </c>
      <c r="C14" s="13" t="s">
        <v>32</v>
      </c>
      <c r="D14" s="14" t="s">
        <v>37</v>
      </c>
      <c r="E14" s="15">
        <v>12575484</v>
      </c>
      <c r="F14" s="15">
        <v>12575484</v>
      </c>
      <c r="G14" s="15">
        <v>7492461</v>
      </c>
      <c r="H14" s="15">
        <v>12937658</v>
      </c>
      <c r="I14" s="15">
        <v>12937658</v>
      </c>
      <c r="J14" s="16"/>
      <c r="K14" s="17" t="s">
        <v>32</v>
      </c>
      <c r="L14" s="1"/>
    </row>
    <row r="15" spans="1:12" ht="15" customHeight="1" x14ac:dyDescent="0.25">
      <c r="A15" s="13" t="s">
        <v>32</v>
      </c>
      <c r="B15" s="13" t="s">
        <v>32</v>
      </c>
      <c r="C15" s="13" t="s">
        <v>38</v>
      </c>
      <c r="D15" s="14" t="s">
        <v>39</v>
      </c>
      <c r="E15" s="15">
        <v>12575474</v>
      </c>
      <c r="F15" s="15">
        <v>12575474</v>
      </c>
      <c r="G15" s="15">
        <v>7463602</v>
      </c>
      <c r="H15" s="15">
        <v>0</v>
      </c>
      <c r="I15" s="15">
        <v>0</v>
      </c>
      <c r="J15" s="16"/>
      <c r="K15" s="17" t="s">
        <v>32</v>
      </c>
      <c r="L15" s="1"/>
    </row>
    <row r="16" spans="1:12" ht="15" customHeight="1" x14ac:dyDescent="0.25">
      <c r="A16" s="13" t="s">
        <v>32</v>
      </c>
      <c r="B16" s="13" t="s">
        <v>32</v>
      </c>
      <c r="C16" s="13" t="s">
        <v>40</v>
      </c>
      <c r="D16" s="14" t="s">
        <v>41</v>
      </c>
      <c r="E16" s="15">
        <v>0</v>
      </c>
      <c r="F16" s="15">
        <v>0</v>
      </c>
      <c r="G16" s="15">
        <v>0</v>
      </c>
      <c r="H16" s="15">
        <v>12937648</v>
      </c>
      <c r="I16" s="15">
        <v>12937648</v>
      </c>
      <c r="J16" s="16"/>
      <c r="K16" s="17" t="s">
        <v>32</v>
      </c>
      <c r="L16" s="1"/>
    </row>
    <row r="17" spans="1:12" ht="15" customHeight="1" x14ac:dyDescent="0.25">
      <c r="A17" s="13" t="s">
        <v>32</v>
      </c>
      <c r="B17" s="13" t="s">
        <v>32</v>
      </c>
      <c r="C17" s="13" t="s">
        <v>42</v>
      </c>
      <c r="D17" s="14" t="s">
        <v>43</v>
      </c>
      <c r="E17" s="15">
        <v>10</v>
      </c>
      <c r="F17" s="15">
        <v>10</v>
      </c>
      <c r="G17" s="15">
        <v>28859</v>
      </c>
      <c r="H17" s="15">
        <v>10</v>
      </c>
      <c r="I17" s="15">
        <v>10</v>
      </c>
      <c r="J17" s="16"/>
      <c r="K17" s="17" t="s">
        <v>32</v>
      </c>
      <c r="L17" s="1"/>
    </row>
    <row r="18" spans="1:12" ht="15" customHeight="1" x14ac:dyDescent="0.25">
      <c r="A18" s="13" t="s">
        <v>44</v>
      </c>
      <c r="B18" s="13" t="s">
        <v>32</v>
      </c>
      <c r="C18" s="13" t="s">
        <v>32</v>
      </c>
      <c r="D18" s="14" t="s">
        <v>45</v>
      </c>
      <c r="E18" s="15">
        <v>1874133</v>
      </c>
      <c r="F18" s="15">
        <v>1874133</v>
      </c>
      <c r="G18" s="15">
        <v>1902305</v>
      </c>
      <c r="H18" s="15">
        <v>1928108</v>
      </c>
      <c r="I18" s="15">
        <v>1928108</v>
      </c>
      <c r="J18" s="16"/>
      <c r="K18" s="17" t="s">
        <v>32</v>
      </c>
      <c r="L18" s="1"/>
    </row>
    <row r="19" spans="1:12" ht="15" customHeight="1" x14ac:dyDescent="0.25">
      <c r="A19" s="13" t="s">
        <v>32</v>
      </c>
      <c r="B19" s="13" t="s">
        <v>10</v>
      </c>
      <c r="C19" s="13" t="s">
        <v>32</v>
      </c>
      <c r="D19" s="14" t="s">
        <v>46</v>
      </c>
      <c r="E19" s="15">
        <v>1874133</v>
      </c>
      <c r="F19" s="15">
        <v>1874133</v>
      </c>
      <c r="G19" s="15">
        <v>1789813</v>
      </c>
      <c r="H19" s="15">
        <v>1928108</v>
      </c>
      <c r="I19" s="15">
        <v>1928108</v>
      </c>
      <c r="J19" s="16"/>
      <c r="K19" s="17" t="s">
        <v>32</v>
      </c>
      <c r="L19" s="1"/>
    </row>
    <row r="20" spans="1:12" ht="15" customHeight="1" x14ac:dyDescent="0.25">
      <c r="A20" s="13" t="s">
        <v>32</v>
      </c>
      <c r="B20" s="13" t="s">
        <v>36</v>
      </c>
      <c r="C20" s="13" t="s">
        <v>32</v>
      </c>
      <c r="D20" s="14" t="s">
        <v>47</v>
      </c>
      <c r="E20" s="15">
        <v>0</v>
      </c>
      <c r="F20" s="15">
        <v>0</v>
      </c>
      <c r="G20" s="15">
        <v>25677</v>
      </c>
      <c r="H20" s="15">
        <v>0</v>
      </c>
      <c r="I20" s="15">
        <v>0</v>
      </c>
      <c r="J20" s="16"/>
      <c r="K20" s="17" t="s">
        <v>32</v>
      </c>
      <c r="L20" s="1"/>
    </row>
    <row r="21" spans="1:12" ht="15" customHeight="1" x14ac:dyDescent="0.25">
      <c r="A21" s="13" t="s">
        <v>32</v>
      </c>
      <c r="B21" s="13" t="s">
        <v>48</v>
      </c>
      <c r="C21" s="13" t="s">
        <v>32</v>
      </c>
      <c r="D21" s="14" t="s">
        <v>49</v>
      </c>
      <c r="E21" s="15">
        <v>0</v>
      </c>
      <c r="F21" s="15">
        <v>0</v>
      </c>
      <c r="G21" s="15">
        <v>86815</v>
      </c>
      <c r="H21" s="15">
        <v>0</v>
      </c>
      <c r="I21" s="15">
        <v>0</v>
      </c>
      <c r="J21" s="16"/>
      <c r="K21" s="17" t="s">
        <v>32</v>
      </c>
      <c r="L21" s="1"/>
    </row>
    <row r="22" spans="1:12" ht="15" customHeight="1" x14ac:dyDescent="0.25">
      <c r="A22" s="13" t="s">
        <v>50</v>
      </c>
      <c r="B22" s="13" t="s">
        <v>32</v>
      </c>
      <c r="C22" s="13" t="s">
        <v>32</v>
      </c>
      <c r="D22" s="14" t="s">
        <v>51</v>
      </c>
      <c r="E22" s="15">
        <v>293501670</v>
      </c>
      <c r="F22" s="15">
        <v>284979320</v>
      </c>
      <c r="G22" s="15">
        <v>207084783</v>
      </c>
      <c r="H22" s="15">
        <f>+H23</f>
        <v>301954520.05919999</v>
      </c>
      <c r="I22" s="15">
        <v>316169088</v>
      </c>
      <c r="J22" s="15">
        <f>I22-H22</f>
        <v>14214567.940800011</v>
      </c>
      <c r="K22" s="17">
        <f>(J22/H22)</f>
        <v>4.7075195092337617E-2</v>
      </c>
      <c r="L22" s="1"/>
    </row>
    <row r="23" spans="1:12" ht="15" customHeight="1" x14ac:dyDescent="0.25">
      <c r="A23" s="13" t="s">
        <v>32</v>
      </c>
      <c r="B23" s="13" t="s">
        <v>10</v>
      </c>
      <c r="C23" s="13" t="s">
        <v>32</v>
      </c>
      <c r="D23" s="14" t="s">
        <v>52</v>
      </c>
      <c r="E23" s="15">
        <v>293501670</v>
      </c>
      <c r="F23" s="15">
        <v>284979320</v>
      </c>
      <c r="G23" s="15">
        <v>207084783</v>
      </c>
      <c r="H23" s="15">
        <v>301954520.05919999</v>
      </c>
      <c r="I23" s="15">
        <v>316169088</v>
      </c>
      <c r="J23" s="15">
        <f>I23-H23</f>
        <v>14214567.940800011</v>
      </c>
      <c r="K23" s="17">
        <f>(J23/H23)</f>
        <v>4.7075195092337617E-2</v>
      </c>
      <c r="L23" s="1"/>
    </row>
    <row r="24" spans="1:12" ht="15" customHeight="1" x14ac:dyDescent="0.25">
      <c r="A24" s="13" t="s">
        <v>53</v>
      </c>
      <c r="B24" s="13" t="s">
        <v>32</v>
      </c>
      <c r="C24" s="13" t="s">
        <v>32</v>
      </c>
      <c r="D24" s="14" t="s">
        <v>54</v>
      </c>
      <c r="E24" s="15">
        <v>0</v>
      </c>
      <c r="F24" s="15">
        <v>0</v>
      </c>
      <c r="G24" s="15">
        <v>1939927</v>
      </c>
      <c r="H24" s="15">
        <v>0</v>
      </c>
      <c r="I24" s="15">
        <v>0</v>
      </c>
      <c r="J24" s="16"/>
      <c r="K24" s="17" t="s">
        <v>32</v>
      </c>
      <c r="L24" s="1"/>
    </row>
    <row r="25" spans="1:12" ht="15" customHeight="1" x14ac:dyDescent="0.25">
      <c r="A25" s="13" t="s">
        <v>55</v>
      </c>
      <c r="B25" s="13" t="s">
        <v>32</v>
      </c>
      <c r="C25" s="13" t="s">
        <v>32</v>
      </c>
      <c r="D25" s="14" t="s">
        <v>56</v>
      </c>
      <c r="E25" s="15">
        <v>0</v>
      </c>
      <c r="F25" s="15">
        <v>3117376</v>
      </c>
      <c r="G25" s="15">
        <v>0</v>
      </c>
      <c r="H25" s="15">
        <v>0</v>
      </c>
      <c r="I25" s="15">
        <v>0</v>
      </c>
      <c r="J25" s="16"/>
      <c r="K25" s="17" t="s">
        <v>32</v>
      </c>
      <c r="L25" s="1"/>
    </row>
    <row r="26" spans="1:12" ht="15" customHeight="1" x14ac:dyDescent="0.25">
      <c r="A26" s="13" t="s">
        <v>57</v>
      </c>
      <c r="B26" s="13" t="s">
        <v>32</v>
      </c>
      <c r="C26" s="13" t="s">
        <v>32</v>
      </c>
      <c r="D26" s="14" t="s">
        <v>58</v>
      </c>
      <c r="E26" s="15">
        <v>10</v>
      </c>
      <c r="F26" s="15">
        <v>10</v>
      </c>
      <c r="G26" s="15">
        <v>0</v>
      </c>
      <c r="H26" s="15">
        <v>10</v>
      </c>
      <c r="I26" s="15">
        <v>10</v>
      </c>
      <c r="J26" s="16"/>
      <c r="K26" s="17" t="s">
        <v>32</v>
      </c>
      <c r="L26" s="1"/>
    </row>
    <row r="27" spans="1:12" ht="15" customHeight="1" x14ac:dyDescent="0.25">
      <c r="A27" s="9" t="s">
        <v>32</v>
      </c>
      <c r="B27" s="9" t="s">
        <v>32</v>
      </c>
      <c r="C27" s="9" t="s">
        <v>32</v>
      </c>
      <c r="D27" s="10" t="s">
        <v>59</v>
      </c>
      <c r="E27" s="11">
        <v>307951297</v>
      </c>
      <c r="F27" s="11">
        <v>302546323</v>
      </c>
      <c r="G27" s="11">
        <v>217330986</v>
      </c>
      <c r="H27" s="11">
        <f>+H28+H29+H30+H33+H46+H50+H56+H58</f>
        <v>316820296.05919999</v>
      </c>
      <c r="I27" s="11">
        <v>331034864</v>
      </c>
      <c r="J27" s="11">
        <f>I27-H27</f>
        <v>14214567.940800011</v>
      </c>
      <c r="K27" s="12">
        <f>(J27/H27)</f>
        <v>4.4866342584769014E-2</v>
      </c>
      <c r="L27" s="1"/>
    </row>
    <row r="28" spans="1:12" ht="15" customHeight="1" x14ac:dyDescent="0.25">
      <c r="A28" s="13" t="s">
        <v>60</v>
      </c>
      <c r="B28" s="13" t="s">
        <v>32</v>
      </c>
      <c r="C28" s="13" t="s">
        <v>32</v>
      </c>
      <c r="D28" s="14" t="s">
        <v>61</v>
      </c>
      <c r="E28" s="15">
        <v>226686578</v>
      </c>
      <c r="F28" s="15">
        <v>215985491</v>
      </c>
      <c r="G28" s="15">
        <v>169496254</v>
      </c>
      <c r="H28" s="15">
        <f>235975425-'[1]230102'!H19</f>
        <v>233215152.5424</v>
      </c>
      <c r="I28" s="15">
        <v>246393987</v>
      </c>
      <c r="J28" s="15">
        <f>I28-H28</f>
        <v>13178834.457599998</v>
      </c>
      <c r="K28" s="17">
        <f>(J28/H28)</f>
        <v>5.6509340469221875E-2</v>
      </c>
      <c r="L28" s="1"/>
    </row>
    <row r="29" spans="1:12" ht="15" customHeight="1" x14ac:dyDescent="0.25">
      <c r="A29" s="13" t="s">
        <v>62</v>
      </c>
      <c r="B29" s="13" t="s">
        <v>32</v>
      </c>
      <c r="C29" s="13" t="s">
        <v>32</v>
      </c>
      <c r="D29" s="14" t="s">
        <v>63</v>
      </c>
      <c r="E29" s="15">
        <v>58475966</v>
      </c>
      <c r="F29" s="15">
        <v>56869255</v>
      </c>
      <c r="G29" s="15">
        <v>31446095</v>
      </c>
      <c r="H29" s="15">
        <f>61002778-'[1]230102'!H20</f>
        <v>60160073.516800001</v>
      </c>
      <c r="I29" s="15">
        <v>62091062</v>
      </c>
      <c r="J29" s="15">
        <f>I29-H29</f>
        <v>1930988.4831999987</v>
      </c>
      <c r="K29" s="17">
        <f>(J29/H29)</f>
        <v>3.2097508701693332E-2</v>
      </c>
      <c r="L29" s="1"/>
    </row>
    <row r="30" spans="1:12" ht="15" customHeight="1" x14ac:dyDescent="0.25">
      <c r="A30" s="13" t="s">
        <v>7</v>
      </c>
      <c r="B30" s="13" t="s">
        <v>32</v>
      </c>
      <c r="C30" s="13" t="s">
        <v>32</v>
      </c>
      <c r="D30" s="14" t="s">
        <v>64</v>
      </c>
      <c r="E30" s="15">
        <v>515520</v>
      </c>
      <c r="F30" s="15">
        <v>515520</v>
      </c>
      <c r="G30" s="15">
        <v>878430</v>
      </c>
      <c r="H30" s="15">
        <v>530367</v>
      </c>
      <c r="I30" s="15">
        <v>530377</v>
      </c>
      <c r="J30" s="15">
        <f>I30-H30</f>
        <v>10</v>
      </c>
      <c r="K30" s="17">
        <f>(J30/H30)</f>
        <v>1.8854868421300721E-5</v>
      </c>
      <c r="L30" s="1"/>
    </row>
    <row r="31" spans="1:12" ht="15" customHeight="1" x14ac:dyDescent="0.25">
      <c r="A31" s="13" t="s">
        <v>32</v>
      </c>
      <c r="B31" s="13" t="s">
        <v>10</v>
      </c>
      <c r="C31" s="13" t="s">
        <v>32</v>
      </c>
      <c r="D31" s="14" t="s">
        <v>65</v>
      </c>
      <c r="E31" s="15">
        <v>515510</v>
      </c>
      <c r="F31" s="15">
        <v>515510</v>
      </c>
      <c r="G31" s="15">
        <v>855502</v>
      </c>
      <c r="H31" s="15">
        <v>530357</v>
      </c>
      <c r="I31" s="15">
        <v>530367</v>
      </c>
      <c r="J31" s="15">
        <f>I31-H31</f>
        <v>10</v>
      </c>
      <c r="K31" s="17">
        <f>(J31/H31)</f>
        <v>1.8855223934067055E-5</v>
      </c>
      <c r="L31" s="1"/>
    </row>
    <row r="32" spans="1:12" ht="15" customHeight="1" x14ac:dyDescent="0.25">
      <c r="A32" s="13" t="s">
        <v>32</v>
      </c>
      <c r="B32" s="13" t="s">
        <v>66</v>
      </c>
      <c r="C32" s="13" t="s">
        <v>32</v>
      </c>
      <c r="D32" s="14" t="s">
        <v>67</v>
      </c>
      <c r="E32" s="15">
        <v>10</v>
      </c>
      <c r="F32" s="15">
        <v>10</v>
      </c>
      <c r="G32" s="15">
        <v>22928</v>
      </c>
      <c r="H32" s="15">
        <v>10</v>
      </c>
      <c r="I32" s="15">
        <v>10</v>
      </c>
      <c r="J32" s="16"/>
      <c r="K32" s="17" t="s">
        <v>32</v>
      </c>
      <c r="L32" s="1"/>
    </row>
    <row r="33" spans="1:12" ht="15" customHeight="1" x14ac:dyDescent="0.25">
      <c r="A33" s="13" t="s">
        <v>68</v>
      </c>
      <c r="B33" s="13" t="s">
        <v>32</v>
      </c>
      <c r="C33" s="13" t="s">
        <v>32</v>
      </c>
      <c r="D33" s="14" t="s">
        <v>35</v>
      </c>
      <c r="E33" s="15">
        <v>13847231</v>
      </c>
      <c r="F33" s="15">
        <v>17281045</v>
      </c>
      <c r="G33" s="15">
        <v>9791702</v>
      </c>
      <c r="H33" s="15">
        <v>14246032</v>
      </c>
      <c r="I33" s="15">
        <v>15033851</v>
      </c>
      <c r="J33" s="15">
        <f>I33-H33</f>
        <v>787819</v>
      </c>
      <c r="K33" s="17">
        <f>(J33/H33)</f>
        <v>5.530094274672414E-2</v>
      </c>
      <c r="L33" s="1"/>
    </row>
    <row r="34" spans="1:12" ht="15" customHeight="1" x14ac:dyDescent="0.25">
      <c r="A34" s="13" t="s">
        <v>32</v>
      </c>
      <c r="B34" s="13" t="s">
        <v>10</v>
      </c>
      <c r="C34" s="13" t="s">
        <v>32</v>
      </c>
      <c r="D34" s="14" t="s">
        <v>69</v>
      </c>
      <c r="E34" s="15">
        <v>61768</v>
      </c>
      <c r="F34" s="15">
        <v>61768</v>
      </c>
      <c r="G34" s="15">
        <v>0</v>
      </c>
      <c r="H34" s="15">
        <v>63547</v>
      </c>
      <c r="I34" s="15">
        <v>61831</v>
      </c>
      <c r="J34" s="15">
        <f>I34-H34</f>
        <v>-1716</v>
      </c>
      <c r="K34" s="17">
        <f>(J34/H34)</f>
        <v>-2.7003635104725636E-2</v>
      </c>
      <c r="L34" s="1"/>
    </row>
    <row r="35" spans="1:12" ht="15" customHeight="1" x14ac:dyDescent="0.25">
      <c r="A35" s="27" t="s">
        <v>32</v>
      </c>
      <c r="B35" s="27" t="s">
        <v>32</v>
      </c>
      <c r="C35" s="27" t="s">
        <v>38</v>
      </c>
      <c r="D35" s="28" t="s">
        <v>70</v>
      </c>
      <c r="E35" s="29">
        <v>61768</v>
      </c>
      <c r="F35" s="29">
        <v>61768</v>
      </c>
      <c r="G35" s="29">
        <v>0</v>
      </c>
      <c r="H35" s="29">
        <v>63547</v>
      </c>
      <c r="I35" s="29">
        <v>61831</v>
      </c>
      <c r="J35" s="29">
        <f>I35-H35</f>
        <v>-1716</v>
      </c>
      <c r="K35" s="30">
        <f>(J35/H35)</f>
        <v>-2.7003635104725636E-2</v>
      </c>
      <c r="L35" s="1"/>
    </row>
    <row r="36" spans="1:12" ht="15" customHeight="1" x14ac:dyDescent="0.25">
      <c r="A36" s="22" t="s">
        <v>32</v>
      </c>
      <c r="B36" s="22" t="s">
        <v>36</v>
      </c>
      <c r="C36" s="22" t="s">
        <v>32</v>
      </c>
      <c r="D36" s="23" t="s">
        <v>71</v>
      </c>
      <c r="E36" s="24">
        <v>1207381</v>
      </c>
      <c r="F36" s="24">
        <v>1523819</v>
      </c>
      <c r="G36" s="24">
        <v>1523818</v>
      </c>
      <c r="H36" s="24">
        <v>1242154</v>
      </c>
      <c r="I36" s="24">
        <v>2031689</v>
      </c>
      <c r="J36" s="24">
        <f>I36-H36</f>
        <v>789535</v>
      </c>
      <c r="K36" s="26">
        <f>(J36/H36)</f>
        <v>0.63561764483308836</v>
      </c>
      <c r="L36" s="1"/>
    </row>
    <row r="37" spans="1:12" ht="15" customHeight="1" x14ac:dyDescent="0.25">
      <c r="A37" s="13" t="s">
        <v>32</v>
      </c>
      <c r="B37" s="13" t="s">
        <v>32</v>
      </c>
      <c r="C37" s="13" t="s">
        <v>38</v>
      </c>
      <c r="D37" s="14" t="s">
        <v>72</v>
      </c>
      <c r="E37" s="15">
        <v>1207381</v>
      </c>
      <c r="F37" s="15">
        <v>1523819</v>
      </c>
      <c r="G37" s="15">
        <v>1523818</v>
      </c>
      <c r="H37" s="15">
        <v>1242154</v>
      </c>
      <c r="I37" s="15">
        <v>2031689</v>
      </c>
      <c r="J37" s="15">
        <f>I37-H37</f>
        <v>789535</v>
      </c>
      <c r="K37" s="17">
        <f>(J37/H37)</f>
        <v>0.63561764483308836</v>
      </c>
      <c r="L37" s="1"/>
    </row>
    <row r="38" spans="1:12" ht="15" customHeight="1" x14ac:dyDescent="0.25">
      <c r="A38" s="13" t="s">
        <v>32</v>
      </c>
      <c r="B38" s="13" t="s">
        <v>73</v>
      </c>
      <c r="C38" s="13" t="s">
        <v>32</v>
      </c>
      <c r="D38" s="14" t="s">
        <v>74</v>
      </c>
      <c r="E38" s="15">
        <v>2608</v>
      </c>
      <c r="F38" s="15">
        <v>2608</v>
      </c>
      <c r="G38" s="15">
        <v>2153</v>
      </c>
      <c r="H38" s="15">
        <v>2683</v>
      </c>
      <c r="I38" s="15">
        <v>2683</v>
      </c>
      <c r="J38" s="16"/>
      <c r="K38" s="17" t="s">
        <v>32</v>
      </c>
      <c r="L38" s="1"/>
    </row>
    <row r="39" spans="1:12" ht="15" customHeight="1" x14ac:dyDescent="0.25">
      <c r="A39" s="13" t="s">
        <v>32</v>
      </c>
      <c r="B39" s="13" t="s">
        <v>32</v>
      </c>
      <c r="C39" s="13" t="s">
        <v>38</v>
      </c>
      <c r="D39" s="14" t="s">
        <v>75</v>
      </c>
      <c r="E39" s="15">
        <v>2608</v>
      </c>
      <c r="F39" s="15">
        <v>2608</v>
      </c>
      <c r="G39" s="15">
        <v>2153</v>
      </c>
      <c r="H39" s="15">
        <v>2683</v>
      </c>
      <c r="I39" s="15">
        <v>2683</v>
      </c>
      <c r="J39" s="16"/>
      <c r="K39" s="17" t="s">
        <v>32</v>
      </c>
      <c r="L39" s="1"/>
    </row>
    <row r="40" spans="1:12" ht="15" customHeight="1" x14ac:dyDescent="0.25">
      <c r="A40" s="13" t="s">
        <v>32</v>
      </c>
      <c r="B40" s="13" t="s">
        <v>50</v>
      </c>
      <c r="C40" s="13" t="s">
        <v>32</v>
      </c>
      <c r="D40" s="14" t="s">
        <v>76</v>
      </c>
      <c r="E40" s="15">
        <v>12575474</v>
      </c>
      <c r="F40" s="15">
        <v>15692850</v>
      </c>
      <c r="G40" s="15">
        <v>8265731</v>
      </c>
      <c r="H40" s="15">
        <v>12937648</v>
      </c>
      <c r="I40" s="15">
        <v>12937648</v>
      </c>
      <c r="J40" s="16"/>
      <c r="K40" s="17" t="s">
        <v>32</v>
      </c>
      <c r="L40" s="1"/>
    </row>
    <row r="41" spans="1:12" ht="15" customHeight="1" x14ac:dyDescent="0.25">
      <c r="A41" s="22" t="s">
        <v>32</v>
      </c>
      <c r="B41" s="22" t="s">
        <v>32</v>
      </c>
      <c r="C41" s="22" t="s">
        <v>38</v>
      </c>
      <c r="D41" s="23" t="s">
        <v>39</v>
      </c>
      <c r="E41" s="24">
        <v>12575474</v>
      </c>
      <c r="F41" s="24">
        <v>12575474</v>
      </c>
      <c r="G41" s="24">
        <v>7309905</v>
      </c>
      <c r="H41" s="24">
        <v>0</v>
      </c>
      <c r="I41" s="24">
        <v>0</v>
      </c>
      <c r="J41" s="25"/>
      <c r="K41" s="26" t="s">
        <v>32</v>
      </c>
      <c r="L41" s="1"/>
    </row>
    <row r="42" spans="1:12" ht="27" customHeight="1" x14ac:dyDescent="0.25">
      <c r="A42" s="22" t="s">
        <v>32</v>
      </c>
      <c r="B42" s="22" t="s">
        <v>32</v>
      </c>
      <c r="C42" s="22" t="s">
        <v>40</v>
      </c>
      <c r="D42" s="23" t="s">
        <v>77</v>
      </c>
      <c r="E42" s="24">
        <v>0</v>
      </c>
      <c r="F42" s="24">
        <v>977416</v>
      </c>
      <c r="G42" s="24">
        <v>462476</v>
      </c>
      <c r="H42" s="24">
        <v>0</v>
      </c>
      <c r="I42" s="24">
        <v>0</v>
      </c>
      <c r="J42" s="25"/>
      <c r="K42" s="26" t="s">
        <v>32</v>
      </c>
      <c r="L42" s="1"/>
    </row>
    <row r="43" spans="1:12" ht="27" customHeight="1" x14ac:dyDescent="0.25">
      <c r="A43" s="13" t="s">
        <v>32</v>
      </c>
      <c r="B43" s="13" t="s">
        <v>32</v>
      </c>
      <c r="C43" s="13" t="s">
        <v>78</v>
      </c>
      <c r="D43" s="14" t="s">
        <v>79</v>
      </c>
      <c r="E43" s="15">
        <v>0</v>
      </c>
      <c r="F43" s="15">
        <v>1650822</v>
      </c>
      <c r="G43" s="15">
        <v>244751</v>
      </c>
      <c r="H43" s="15">
        <v>0</v>
      </c>
      <c r="I43" s="15">
        <v>0</v>
      </c>
      <c r="J43" s="16"/>
      <c r="K43" s="17" t="s">
        <v>32</v>
      </c>
      <c r="L43" s="1"/>
    </row>
    <row r="44" spans="1:12" ht="25.5" x14ac:dyDescent="0.25">
      <c r="A44" s="13" t="s">
        <v>32</v>
      </c>
      <c r="B44" s="13" t="s">
        <v>32</v>
      </c>
      <c r="C44" s="13" t="s">
        <v>80</v>
      </c>
      <c r="D44" s="14" t="s">
        <v>81</v>
      </c>
      <c r="E44" s="15">
        <v>0</v>
      </c>
      <c r="F44" s="15">
        <v>489138</v>
      </c>
      <c r="G44" s="15">
        <v>248599</v>
      </c>
      <c r="H44" s="15">
        <v>0</v>
      </c>
      <c r="I44" s="15">
        <v>0</v>
      </c>
      <c r="J44" s="16"/>
      <c r="K44" s="17" t="s">
        <v>32</v>
      </c>
      <c r="L44" s="1"/>
    </row>
    <row r="45" spans="1:12" x14ac:dyDescent="0.25">
      <c r="A45" s="13" t="s">
        <v>32</v>
      </c>
      <c r="B45" s="13" t="s">
        <v>32</v>
      </c>
      <c r="C45" s="13" t="s">
        <v>82</v>
      </c>
      <c r="D45" s="14" t="s">
        <v>83</v>
      </c>
      <c r="E45" s="15">
        <v>0</v>
      </c>
      <c r="F45" s="15">
        <v>0</v>
      </c>
      <c r="G45" s="15">
        <v>0</v>
      </c>
      <c r="H45" s="15">
        <v>12937648</v>
      </c>
      <c r="I45" s="15">
        <v>12937648</v>
      </c>
      <c r="J45" s="16"/>
      <c r="K45" s="17" t="s">
        <v>32</v>
      </c>
      <c r="L45" s="1"/>
    </row>
    <row r="46" spans="1:12" ht="15" customHeight="1" x14ac:dyDescent="0.25">
      <c r="A46" s="13" t="s">
        <v>84</v>
      </c>
      <c r="B46" s="13" t="s">
        <v>32</v>
      </c>
      <c r="C46" s="13" t="s">
        <v>32</v>
      </c>
      <c r="D46" s="14" t="s">
        <v>85</v>
      </c>
      <c r="E46" s="15">
        <v>863</v>
      </c>
      <c r="F46" s="15">
        <v>863</v>
      </c>
      <c r="G46" s="15">
        <v>231659</v>
      </c>
      <c r="H46" s="15">
        <v>888</v>
      </c>
      <c r="I46" s="15">
        <v>10298</v>
      </c>
      <c r="J46" s="15">
        <f>I46-H46</f>
        <v>9410</v>
      </c>
      <c r="K46" s="17">
        <f>(J46/H46)</f>
        <v>10.596846846846846</v>
      </c>
      <c r="L46" s="1"/>
    </row>
    <row r="47" spans="1:12" ht="15" customHeight="1" x14ac:dyDescent="0.25">
      <c r="A47" s="13" t="s">
        <v>32</v>
      </c>
      <c r="B47" s="13" t="s">
        <v>10</v>
      </c>
      <c r="C47" s="13" t="s">
        <v>32</v>
      </c>
      <c r="D47" s="14" t="s">
        <v>86</v>
      </c>
      <c r="E47" s="15">
        <v>853</v>
      </c>
      <c r="F47" s="15">
        <v>853</v>
      </c>
      <c r="G47" s="15">
        <v>9467</v>
      </c>
      <c r="H47" s="15">
        <v>878</v>
      </c>
      <c r="I47" s="15">
        <v>10288</v>
      </c>
      <c r="J47" s="15">
        <f>I47-H47</f>
        <v>9410</v>
      </c>
      <c r="K47" s="17">
        <f>(J47/H47)</f>
        <v>10.71753986332574</v>
      </c>
      <c r="L47" s="1"/>
    </row>
    <row r="48" spans="1:12" ht="15" customHeight="1" x14ac:dyDescent="0.25">
      <c r="A48" s="13" t="s">
        <v>32</v>
      </c>
      <c r="B48" s="13" t="s">
        <v>48</v>
      </c>
      <c r="C48" s="13" t="s">
        <v>32</v>
      </c>
      <c r="D48" s="14" t="s">
        <v>87</v>
      </c>
      <c r="E48" s="15">
        <v>10</v>
      </c>
      <c r="F48" s="15">
        <v>10</v>
      </c>
      <c r="G48" s="15">
        <v>222192</v>
      </c>
      <c r="H48" s="15">
        <v>10</v>
      </c>
      <c r="I48" s="15">
        <v>10</v>
      </c>
      <c r="J48" s="16"/>
      <c r="K48" s="17" t="s">
        <v>32</v>
      </c>
      <c r="L48" s="1"/>
    </row>
    <row r="49" spans="1:12" ht="15" customHeight="1" x14ac:dyDescent="0.25">
      <c r="A49" s="13" t="s">
        <v>88</v>
      </c>
      <c r="B49" s="13" t="s">
        <v>32</v>
      </c>
      <c r="C49" s="13" t="s">
        <v>32</v>
      </c>
      <c r="D49" s="14" t="s">
        <v>89</v>
      </c>
      <c r="E49" s="15">
        <v>0</v>
      </c>
      <c r="F49" s="15">
        <v>0</v>
      </c>
      <c r="G49" s="15">
        <v>227</v>
      </c>
      <c r="H49" s="15">
        <v>0</v>
      </c>
      <c r="I49" s="15">
        <v>0</v>
      </c>
      <c r="J49" s="16"/>
      <c r="K49" s="17" t="s">
        <v>32</v>
      </c>
      <c r="L49" s="1"/>
    </row>
    <row r="50" spans="1:12" ht="15" customHeight="1" x14ac:dyDescent="0.25">
      <c r="A50" s="13" t="s">
        <v>90</v>
      </c>
      <c r="B50" s="13" t="s">
        <v>32</v>
      </c>
      <c r="C50" s="13" t="s">
        <v>32</v>
      </c>
      <c r="D50" s="14" t="s">
        <v>91</v>
      </c>
      <c r="E50" s="15">
        <v>2317437</v>
      </c>
      <c r="F50" s="15">
        <v>1732355</v>
      </c>
      <c r="G50" s="15">
        <v>355732</v>
      </c>
      <c r="H50" s="15">
        <v>2384180</v>
      </c>
      <c r="I50" s="15">
        <v>2228686</v>
      </c>
      <c r="J50" s="15">
        <f t="shared" ref="J50:J57" si="0">I50-H50</f>
        <v>-155494</v>
      </c>
      <c r="K50" s="17">
        <f t="shared" ref="K50:K57" si="1">(J50/H50)</f>
        <v>-6.5219069030022905E-2</v>
      </c>
      <c r="L50" s="1"/>
    </row>
    <row r="51" spans="1:12" ht="15" customHeight="1" x14ac:dyDescent="0.25">
      <c r="A51" s="13" t="s">
        <v>32</v>
      </c>
      <c r="B51" s="13" t="s">
        <v>66</v>
      </c>
      <c r="C51" s="13" t="s">
        <v>32</v>
      </c>
      <c r="D51" s="14" t="s">
        <v>92</v>
      </c>
      <c r="E51" s="15">
        <v>103100</v>
      </c>
      <c r="F51" s="15">
        <v>103100</v>
      </c>
      <c r="G51" s="15">
        <v>95382</v>
      </c>
      <c r="H51" s="15">
        <v>106069</v>
      </c>
      <c r="I51" s="15">
        <v>113168</v>
      </c>
      <c r="J51" s="15">
        <f t="shared" si="0"/>
        <v>7099</v>
      </c>
      <c r="K51" s="17">
        <f t="shared" si="1"/>
        <v>6.692813168786356E-2</v>
      </c>
      <c r="L51" s="1"/>
    </row>
    <row r="52" spans="1:12" ht="15" customHeight="1" x14ac:dyDescent="0.25">
      <c r="A52" s="13" t="s">
        <v>32</v>
      </c>
      <c r="B52" s="13" t="s">
        <v>93</v>
      </c>
      <c r="C52" s="13" t="s">
        <v>32</v>
      </c>
      <c r="D52" s="14" t="s">
        <v>94</v>
      </c>
      <c r="E52" s="15">
        <v>356756</v>
      </c>
      <c r="F52" s="15">
        <v>105889</v>
      </c>
      <c r="G52" s="15">
        <v>60286</v>
      </c>
      <c r="H52" s="15">
        <v>367031</v>
      </c>
      <c r="I52" s="15">
        <v>372949</v>
      </c>
      <c r="J52" s="15">
        <f t="shared" si="0"/>
        <v>5918</v>
      </c>
      <c r="K52" s="17">
        <f t="shared" si="1"/>
        <v>1.6123978628508218E-2</v>
      </c>
      <c r="L52" s="1"/>
    </row>
    <row r="53" spans="1:12" ht="15" customHeight="1" x14ac:dyDescent="0.25">
      <c r="A53" s="13" t="s">
        <v>32</v>
      </c>
      <c r="B53" s="13" t="s">
        <v>34</v>
      </c>
      <c r="C53" s="13" t="s">
        <v>32</v>
      </c>
      <c r="D53" s="14" t="s">
        <v>95</v>
      </c>
      <c r="E53" s="15">
        <v>1024368</v>
      </c>
      <c r="F53" s="15">
        <v>1024368</v>
      </c>
      <c r="G53" s="15">
        <v>165672</v>
      </c>
      <c r="H53" s="15">
        <v>1053870</v>
      </c>
      <c r="I53" s="15">
        <v>715001</v>
      </c>
      <c r="J53" s="15">
        <f t="shared" si="0"/>
        <v>-338869</v>
      </c>
      <c r="K53" s="17">
        <f t="shared" si="1"/>
        <v>-0.32154724966077408</v>
      </c>
      <c r="L53" s="1"/>
    </row>
    <row r="54" spans="1:12" ht="15" customHeight="1" x14ac:dyDescent="0.25">
      <c r="A54" s="13" t="s">
        <v>32</v>
      </c>
      <c r="B54" s="13" t="s">
        <v>96</v>
      </c>
      <c r="C54" s="13" t="s">
        <v>32</v>
      </c>
      <c r="D54" s="14" t="s">
        <v>97</v>
      </c>
      <c r="E54" s="15">
        <v>747764</v>
      </c>
      <c r="F54" s="15">
        <v>413549</v>
      </c>
      <c r="G54" s="15">
        <v>34392</v>
      </c>
      <c r="H54" s="15">
        <v>769300</v>
      </c>
      <c r="I54" s="15">
        <v>1018397</v>
      </c>
      <c r="J54" s="15">
        <f t="shared" si="0"/>
        <v>249097</v>
      </c>
      <c r="K54" s="17">
        <f t="shared" si="1"/>
        <v>0.32379695827375538</v>
      </c>
      <c r="L54" s="1"/>
    </row>
    <row r="55" spans="1:12" ht="15" customHeight="1" x14ac:dyDescent="0.25">
      <c r="A55" s="13" t="s">
        <v>32</v>
      </c>
      <c r="B55" s="13" t="s">
        <v>73</v>
      </c>
      <c r="C55" s="13" t="s">
        <v>32</v>
      </c>
      <c r="D55" s="14" t="s">
        <v>98</v>
      </c>
      <c r="E55" s="15">
        <v>85449</v>
      </c>
      <c r="F55" s="15">
        <v>85449</v>
      </c>
      <c r="G55" s="15">
        <v>0</v>
      </c>
      <c r="H55" s="15">
        <v>87910</v>
      </c>
      <c r="I55" s="15">
        <v>9171</v>
      </c>
      <c r="J55" s="15">
        <f t="shared" si="0"/>
        <v>-78739</v>
      </c>
      <c r="K55" s="17">
        <f t="shared" si="1"/>
        <v>-0.89567739733818674</v>
      </c>
      <c r="L55" s="1"/>
    </row>
    <row r="56" spans="1:12" ht="15" customHeight="1" x14ac:dyDescent="0.25">
      <c r="A56" s="13" t="s">
        <v>99</v>
      </c>
      <c r="B56" s="13" t="s">
        <v>32</v>
      </c>
      <c r="C56" s="13" t="s">
        <v>32</v>
      </c>
      <c r="D56" s="14" t="s">
        <v>100</v>
      </c>
      <c r="E56" s="15">
        <v>6107692</v>
      </c>
      <c r="F56" s="15">
        <v>6107692</v>
      </c>
      <c r="G56" s="15">
        <v>1097575</v>
      </c>
      <c r="H56" s="15">
        <v>6283593</v>
      </c>
      <c r="I56" s="15">
        <v>4746583</v>
      </c>
      <c r="J56" s="15">
        <f t="shared" si="0"/>
        <v>-1537010</v>
      </c>
      <c r="K56" s="17">
        <f t="shared" si="1"/>
        <v>-0.2446068674403323</v>
      </c>
      <c r="L56" s="1"/>
    </row>
    <row r="57" spans="1:12" ht="15" customHeight="1" x14ac:dyDescent="0.25">
      <c r="A57" s="27" t="s">
        <v>32</v>
      </c>
      <c r="B57" s="27" t="s">
        <v>36</v>
      </c>
      <c r="C57" s="27" t="s">
        <v>32</v>
      </c>
      <c r="D57" s="28" t="s">
        <v>101</v>
      </c>
      <c r="E57" s="29">
        <v>6107692</v>
      </c>
      <c r="F57" s="29">
        <v>6107692</v>
      </c>
      <c r="G57" s="29">
        <v>1097575</v>
      </c>
      <c r="H57" s="29">
        <v>6283593</v>
      </c>
      <c r="I57" s="29">
        <v>4746583</v>
      </c>
      <c r="J57" s="29">
        <f t="shared" si="0"/>
        <v>-1537010</v>
      </c>
      <c r="K57" s="30">
        <f t="shared" si="1"/>
        <v>-0.2446068674403323</v>
      </c>
      <c r="L57" s="1"/>
    </row>
    <row r="58" spans="1:12" ht="15" customHeight="1" x14ac:dyDescent="0.25">
      <c r="A58" s="22" t="s">
        <v>102</v>
      </c>
      <c r="B58" s="22" t="s">
        <v>32</v>
      </c>
      <c r="C58" s="22" t="s">
        <v>32</v>
      </c>
      <c r="D58" s="23" t="s">
        <v>103</v>
      </c>
      <c r="E58" s="24">
        <v>10</v>
      </c>
      <c r="F58" s="24">
        <v>4054102</v>
      </c>
      <c r="G58" s="24">
        <v>4033312</v>
      </c>
      <c r="H58" s="24">
        <v>10</v>
      </c>
      <c r="I58" s="24">
        <v>10</v>
      </c>
      <c r="J58" s="25"/>
      <c r="K58" s="26" t="s">
        <v>32</v>
      </c>
      <c r="L58" s="1"/>
    </row>
    <row r="59" spans="1:12" ht="15" customHeight="1" x14ac:dyDescent="0.25">
      <c r="A59" s="13" t="s">
        <v>32</v>
      </c>
      <c r="B59" s="13" t="s">
        <v>73</v>
      </c>
      <c r="C59" s="13" t="s">
        <v>32</v>
      </c>
      <c r="D59" s="14" t="s">
        <v>104</v>
      </c>
      <c r="E59" s="15">
        <v>10</v>
      </c>
      <c r="F59" s="15">
        <v>4054102</v>
      </c>
      <c r="G59" s="15">
        <v>4033312</v>
      </c>
      <c r="H59" s="15">
        <v>10</v>
      </c>
      <c r="I59" s="15">
        <v>10</v>
      </c>
      <c r="J59" s="16"/>
      <c r="K59" s="17" t="s">
        <v>32</v>
      </c>
      <c r="L59" s="1"/>
    </row>
    <row r="60" spans="1:12" ht="15" customHeight="1" x14ac:dyDescent="0.25">
      <c r="A60" s="13" t="s">
        <v>105</v>
      </c>
      <c r="B60" s="13" t="s">
        <v>32</v>
      </c>
      <c r="C60" s="13" t="s">
        <v>32</v>
      </c>
      <c r="D60" s="14" t="s">
        <v>106</v>
      </c>
      <c r="E60" s="15">
        <v>0</v>
      </c>
      <c r="F60" s="15">
        <v>0</v>
      </c>
      <c r="G60" s="15">
        <v>0</v>
      </c>
      <c r="H60" s="15">
        <v>0</v>
      </c>
      <c r="I60" s="15">
        <v>10</v>
      </c>
      <c r="J60" s="15">
        <f>I60-H60</f>
        <v>10</v>
      </c>
      <c r="K60" s="17" t="s">
        <v>32</v>
      </c>
      <c r="L60" s="1"/>
    </row>
    <row r="61" spans="1:12" ht="15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"/>
    </row>
    <row r="62" spans="1:1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customHeight="1" x14ac:dyDescent="0.25">
      <c r="A63" s="33" t="s">
        <v>107</v>
      </c>
      <c r="B63" s="34"/>
      <c r="C63" s="34"/>
      <c r="D63" s="34"/>
      <c r="E63" s="19">
        <v>307951277</v>
      </c>
      <c r="F63" s="19">
        <v>298492211</v>
      </c>
      <c r="G63" s="19">
        <v>213075482</v>
      </c>
      <c r="H63" s="19">
        <f>+H27-H48-H59-H60</f>
        <v>316820276.05919999</v>
      </c>
      <c r="I63" s="19">
        <v>331034834</v>
      </c>
      <c r="J63" s="19">
        <f t="shared" ref="J63" si="2">I63-H63</f>
        <v>14214557.940800011</v>
      </c>
      <c r="K63" s="20">
        <f t="shared" ref="K63" si="3">(J63/H63)</f>
        <v>4.4866313853422456E-2</v>
      </c>
      <c r="L63" s="1"/>
    </row>
    <row r="64" spans="1:12" ht="15" customHeight="1" x14ac:dyDescent="0.25">
      <c r="A64" s="35" t="s">
        <v>108</v>
      </c>
      <c r="B64" s="36"/>
      <c r="C64" s="36"/>
      <c r="D64" s="36"/>
      <c r="E64" s="36"/>
      <c r="F64" s="36"/>
      <c r="G64" s="36"/>
      <c r="H64" s="36"/>
      <c r="I64" s="36"/>
      <c r="J64" s="1"/>
      <c r="K64" s="1"/>
      <c r="L64" s="1"/>
    </row>
    <row r="65" spans="8:8" x14ac:dyDescent="0.25">
      <c r="H65" s="2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63:D63"/>
    <mergeCell ref="A64:I64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9055118110236227" right="0.19685039370078741" top="0.78740157480314965" bottom="0.78740157480314965" header="0" footer="0"/>
  <pageSetup paperSize="119" scale="8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2026-10-02T21:11:52Z</dcterms:modified>
</cp:coreProperties>
</file>