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B37D954-95C0-442D-BB4E-B57099521E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K33" i="1" s="1"/>
  <c r="L33" i="1" s="1"/>
  <c r="I32" i="1"/>
  <c r="K32" i="1" s="1"/>
  <c r="L32" i="1" s="1"/>
  <c r="F32" i="1"/>
  <c r="K49" i="1"/>
  <c r="L49" i="1" s="1"/>
  <c r="K48" i="1"/>
  <c r="L48" i="1" s="1"/>
  <c r="K47" i="1"/>
  <c r="L47" i="1" s="1"/>
  <c r="K46" i="1"/>
  <c r="L46" i="1" s="1"/>
  <c r="K45" i="1"/>
  <c r="L45" i="1" s="1"/>
  <c r="K44" i="1"/>
  <c r="L44" i="1" s="1"/>
  <c r="K41" i="1"/>
  <c r="L41" i="1" s="1"/>
  <c r="K40" i="1"/>
  <c r="L40" i="1" s="1"/>
  <c r="K37" i="1"/>
  <c r="L37" i="1" s="1"/>
  <c r="K36" i="1"/>
  <c r="L36" i="1" s="1"/>
  <c r="K35" i="1"/>
  <c r="L35" i="1" s="1"/>
  <c r="K34" i="1"/>
  <c r="L34" i="1" s="1"/>
  <c r="K30" i="1"/>
  <c r="L30" i="1" s="1"/>
  <c r="K27" i="1"/>
  <c r="L27" i="1" s="1"/>
  <c r="K26" i="1"/>
  <c r="L26" i="1" s="1"/>
  <c r="K25" i="1"/>
  <c r="L25" i="1" s="1"/>
  <c r="K22" i="1"/>
  <c r="L22" i="1" s="1"/>
  <c r="K21" i="1"/>
  <c r="L21" i="1" s="1"/>
  <c r="K20" i="1"/>
  <c r="L20" i="1" s="1"/>
  <c r="K12" i="1"/>
  <c r="L12" i="1" s="1"/>
</calcChain>
</file>

<file path=xl/sharedStrings.xml><?xml version="1.0" encoding="utf-8"?>
<sst xmlns="http://schemas.openxmlformats.org/spreadsheetml/2006/main" count="261" uniqueCount="104">
  <si>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</si>
  <si>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</si>
  <si>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</si>
  <si>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</si>
  <si>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</si>
  <si>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SECRETARÍA GENERAL DE GOBIERNO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</si>
  <si>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</si>
  <si>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20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</si>
  <si>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</si>
  <si>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GENERAL DE GOBIERNO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</si>
  <si>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</si>
  <si>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</si>
  <si>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</si>
  <si>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</si>
  <si>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</si>
  <si>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</si>
  <si>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</si>
  <si>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</si>
  <si>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</si>
  <si>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</si>
  <si>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</si>
  <si>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</si>
  <si>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</si>
  <si>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</si>
  <si>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</si>
  <si>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</si>
  <si>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</si>
  <si>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</si>
  <si>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</si>
  <si>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</si>
  <si>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</si>
  <si>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</si>
  <si>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</si>
  <si>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</si>
  <si>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</si>
  <si>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</si>
  <si>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</si>
  <si>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</si>
  <si>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</si>
  <si>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</si>
  <si>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</si>
  <si>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</si>
  <si>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</si>
  <si>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</si>
  <si>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</si>
  <si>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</si>
  <si>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</si>
  <si>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</si>
  <si>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</si>
  <si>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</si>
  <si>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</si>
  <si>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</si>
  <si>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03</t>
    </r>
  </si>
  <si>
    <r>
      <rPr>
        <sz val="10"/>
        <rFont val="Times New Roman"/>
      </rPr>
      <t>Servicio de la Deuda Externa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</si>
  <si>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</si>
  <si>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</si>
  <si>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</si>
  <si>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</si>
  <si>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</si>
  <si>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</si>
  <si>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</si>
  <si>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</si>
  <si>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</si>
  <si>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</si>
  <si>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</si>
  <si>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</si>
  <si>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</si>
  <si>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</si>
  <si>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316</t>
    </r>
  </si>
  <si>
    <r>
      <rPr>
        <sz val="10"/>
        <rFont val="Times New Roman"/>
      </rPr>
      <t>Fondo de Fomento de Medios  de Comunicación  Regionales , Provinciales y Comunales</t>
    </r>
  </si>
  <si>
    <r>
      <rPr>
        <sz val="10"/>
        <rFont val="Times New Roman"/>
      </rPr>
      <t>318</t>
    </r>
  </si>
  <si>
    <r>
      <rPr>
        <sz val="10"/>
        <rFont val="Times New Roman"/>
      </rPr>
      <t>Fondo de Fortalecimiento  de Organizaciones y Asociaciones de Interés Público (Ley N 20.500)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</si>
  <si>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</si>
  <si>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313</t>
    </r>
  </si>
  <si>
    <r>
      <rPr>
        <sz val="10"/>
        <rFont val="Times New Roman"/>
      </rPr>
      <t>División  de Organizaciones Sociales</t>
    </r>
  </si>
  <si>
    <r>
      <rPr>
        <sz val="10"/>
        <rFont val="Times New Roman"/>
      </rPr>
      <t>314</t>
    </r>
  </si>
  <si>
    <r>
      <rPr>
        <sz val="10"/>
        <rFont val="Times New Roman"/>
      </rPr>
      <t>Secretaría  de Comunicaciones</t>
    </r>
  </si>
  <si>
    <r>
      <rPr>
        <sz val="10"/>
        <rFont val="Times New Roman"/>
      </rPr>
      <t>315</t>
    </r>
  </si>
  <si>
    <r>
      <rPr>
        <sz val="10"/>
        <rFont val="Times New Roman"/>
      </rPr>
      <t>Seguimiento de Políticas Públicas y Gestión Institucional</t>
    </r>
  </si>
  <si>
    <r>
      <rPr>
        <sz val="10"/>
        <rFont val="Times New Roman"/>
      </rPr>
      <t>Fondo de Fomento de Medios  de Comunicación Regionales Provinciales y Comunales</t>
    </r>
  </si>
  <si>
    <r>
      <rPr>
        <sz val="10"/>
        <rFont val="Times New Roman"/>
      </rPr>
      <t>Fondo de Fortalecimiento  de Organizaciones  y Asociaciones de Interés  Público (Ley N°20.500)</t>
    </r>
  </si>
  <si>
    <r>
      <rPr>
        <sz val="10"/>
        <rFont val="Times New Roman"/>
      </rPr>
      <t>319</t>
    </r>
  </si>
  <si>
    <r>
      <rPr>
        <sz val="10"/>
        <rFont val="Times New Roman"/>
      </rPr>
      <t>Observatorio de  Participación Ciudadana y No Discriminación</t>
    </r>
  </si>
  <si>
    <r>
      <rPr>
        <sz val="10"/>
        <rFont val="Times New Roman"/>
      </rPr>
      <t>320</t>
    </r>
  </si>
  <si>
    <r>
      <rPr>
        <sz val="10"/>
        <rFont val="Times New Roman"/>
      </rPr>
      <t>Portal Único de Fondos Concursables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</si>
  <si>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</si>
  <si>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</si>
  <si>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</si>
  <si>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</si>
  <si>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</si>
  <si>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</si>
  <si>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</si>
  <si>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</si>
  <si>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</si>
  <si>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</si>
  <si>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</si>
  <si>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Amortización Deuda Externa</t>
    </r>
  </si>
  <si>
    <r>
      <rPr>
        <sz val="10"/>
        <rFont val="Times New Roman"/>
      </rPr>
      <t>04</t>
    </r>
  </si>
  <si>
    <r>
      <rPr>
        <sz val="10"/>
        <rFont val="Times New Roman"/>
      </rPr>
      <t>Intereses Deuda Externa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</si>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</sst>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57"/>
  <sheetViews>
    <sheetView tabSelected="1" view="pageBreakPreview" zoomScale="60" zoomScaleNormal="100" workbookViewId="0">
      <selection activeCell="E33" sqref="E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  <col min="16" max="16" width="10.85546875" bestFit="1" customWidth="1"/>
  </cols>
  <sheetData>
    <row r="1" spans="1:13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1"/>
    </row>
    <row r="2" spans="1:13" ht="17.100000000000001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1"/>
      <c r="L2" s="1"/>
      <c r="M2" s="1"/>
    </row>
    <row r="3" spans="1:13" ht="1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7" t="s">
        <v>4</v>
      </c>
      <c r="B5" s="28"/>
      <c r="C5" s="29" t="s">
        <v>5</v>
      </c>
      <c r="D5" s="30"/>
      <c r="E5" s="30"/>
      <c r="F5" s="30"/>
      <c r="G5" s="30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4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1" t="s">
        <v>12</v>
      </c>
      <c r="B7" s="42"/>
      <c r="C7" s="43" t="s">
        <v>9</v>
      </c>
      <c r="D7" s="44"/>
      <c r="E7" s="44"/>
      <c r="F7" s="44"/>
      <c r="G7" s="44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45" t="s">
        <v>15</v>
      </c>
      <c r="B9" s="45" t="s">
        <v>16</v>
      </c>
      <c r="C9" s="45" t="s">
        <v>17</v>
      </c>
      <c r="D9" s="45" t="s">
        <v>18</v>
      </c>
      <c r="E9" s="45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46"/>
      <c r="B10" s="46"/>
      <c r="C10" s="46"/>
      <c r="D10" s="46"/>
      <c r="E10" s="46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31" t="s">
        <v>31</v>
      </c>
      <c r="L10" s="31" t="s">
        <v>32</v>
      </c>
      <c r="M10" s="1"/>
    </row>
    <row r="11" spans="1:13" ht="30" customHeight="1" x14ac:dyDescent="0.25">
      <c r="A11" s="46"/>
      <c r="B11" s="46"/>
      <c r="C11" s="46"/>
      <c r="D11" s="46"/>
      <c r="E11" s="46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32"/>
      <c r="L11" s="32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27011401</v>
      </c>
      <c r="G12" s="12">
        <v>26637660</v>
      </c>
      <c r="H12" s="12">
        <v>18608457</v>
      </c>
      <c r="I12" s="12">
        <v>27781904</v>
      </c>
      <c r="J12" s="12">
        <v>27458795</v>
      </c>
      <c r="K12" s="12">
        <f>J12-I12</f>
        <v>-323109</v>
      </c>
      <c r="L12" s="13">
        <f>(K12/I12)</f>
        <v>-1.1630196404105349E-2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10</v>
      </c>
      <c r="G13" s="16">
        <v>10</v>
      </c>
      <c r="H13" s="16">
        <v>167639</v>
      </c>
      <c r="I13" s="16">
        <v>10</v>
      </c>
      <c r="J13" s="16">
        <v>10</v>
      </c>
      <c r="K13" s="17"/>
      <c r="L13" s="18" t="s">
        <v>35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10</v>
      </c>
      <c r="G14" s="16">
        <v>10</v>
      </c>
      <c r="H14" s="16">
        <v>167639</v>
      </c>
      <c r="I14" s="16">
        <v>10</v>
      </c>
      <c r="J14" s="16">
        <v>10</v>
      </c>
      <c r="K14" s="17"/>
      <c r="L14" s="18" t="s">
        <v>35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10</v>
      </c>
      <c r="G15" s="16">
        <v>10</v>
      </c>
      <c r="H15" s="16">
        <v>167639</v>
      </c>
      <c r="I15" s="16">
        <v>10</v>
      </c>
      <c r="J15" s="16">
        <v>10</v>
      </c>
      <c r="K15" s="17"/>
      <c r="L15" s="18" t="s">
        <v>35</v>
      </c>
      <c r="M15" s="1"/>
    </row>
    <row r="16" spans="1:13" ht="15" customHeight="1" x14ac:dyDescent="0.25">
      <c r="A16" s="14" t="s">
        <v>43</v>
      </c>
      <c r="B16" s="14" t="s">
        <v>35</v>
      </c>
      <c r="C16" s="14" t="s">
        <v>35</v>
      </c>
      <c r="D16" s="14" t="s">
        <v>35</v>
      </c>
      <c r="E16" s="15" t="s">
        <v>44</v>
      </c>
      <c r="F16" s="16">
        <v>295488</v>
      </c>
      <c r="G16" s="16">
        <v>295488</v>
      </c>
      <c r="H16" s="16">
        <v>304139</v>
      </c>
      <c r="I16" s="16">
        <v>303998</v>
      </c>
      <c r="J16" s="16">
        <v>303998</v>
      </c>
      <c r="K16" s="17"/>
      <c r="L16" s="18" t="s">
        <v>35</v>
      </c>
      <c r="M16" s="1"/>
    </row>
    <row r="17" spans="1:16" ht="27" customHeight="1" x14ac:dyDescent="0.25">
      <c r="A17" s="14" t="s">
        <v>35</v>
      </c>
      <c r="B17" s="14" t="s">
        <v>11</v>
      </c>
      <c r="C17" s="14" t="s">
        <v>35</v>
      </c>
      <c r="D17" s="14" t="s">
        <v>35</v>
      </c>
      <c r="E17" s="15" t="s">
        <v>45</v>
      </c>
      <c r="F17" s="16">
        <v>295488</v>
      </c>
      <c r="G17" s="16">
        <v>295488</v>
      </c>
      <c r="H17" s="16">
        <v>168933</v>
      </c>
      <c r="I17" s="16">
        <v>303998</v>
      </c>
      <c r="J17" s="16">
        <v>303998</v>
      </c>
      <c r="K17" s="17"/>
      <c r="L17" s="18" t="s">
        <v>35</v>
      </c>
      <c r="M17" s="1"/>
    </row>
    <row r="18" spans="1:16" ht="15" customHeight="1" x14ac:dyDescent="0.25">
      <c r="A18" s="14" t="s">
        <v>35</v>
      </c>
      <c r="B18" s="14" t="s">
        <v>39</v>
      </c>
      <c r="C18" s="14" t="s">
        <v>35</v>
      </c>
      <c r="D18" s="14" t="s">
        <v>35</v>
      </c>
      <c r="E18" s="15" t="s">
        <v>46</v>
      </c>
      <c r="F18" s="16">
        <v>0</v>
      </c>
      <c r="G18" s="16">
        <v>0</v>
      </c>
      <c r="H18" s="16">
        <v>3578</v>
      </c>
      <c r="I18" s="16">
        <v>0</v>
      </c>
      <c r="J18" s="16">
        <v>0</v>
      </c>
      <c r="K18" s="17"/>
      <c r="L18" s="18" t="s">
        <v>35</v>
      </c>
      <c r="M18" s="1"/>
    </row>
    <row r="19" spans="1:16" ht="15" customHeight="1" x14ac:dyDescent="0.25">
      <c r="A19" s="14" t="s">
        <v>35</v>
      </c>
      <c r="B19" s="14" t="s">
        <v>47</v>
      </c>
      <c r="C19" s="14" t="s">
        <v>35</v>
      </c>
      <c r="D19" s="14" t="s">
        <v>35</v>
      </c>
      <c r="E19" s="15" t="s">
        <v>48</v>
      </c>
      <c r="F19" s="16">
        <v>0</v>
      </c>
      <c r="G19" s="16">
        <v>0</v>
      </c>
      <c r="H19" s="16">
        <v>131628</v>
      </c>
      <c r="I19" s="16">
        <v>0</v>
      </c>
      <c r="J19" s="16">
        <v>0</v>
      </c>
      <c r="K19" s="17"/>
      <c r="L19" s="18" t="s">
        <v>35</v>
      </c>
      <c r="M19" s="1"/>
    </row>
    <row r="20" spans="1:16" ht="15" customHeight="1" x14ac:dyDescent="0.25">
      <c r="A20" s="14" t="s">
        <v>49</v>
      </c>
      <c r="B20" s="14" t="s">
        <v>35</v>
      </c>
      <c r="C20" s="14" t="s">
        <v>35</v>
      </c>
      <c r="D20" s="14" t="s">
        <v>35</v>
      </c>
      <c r="E20" s="15" t="s">
        <v>50</v>
      </c>
      <c r="F20" s="16">
        <v>26715883</v>
      </c>
      <c r="G20" s="16">
        <v>26215049</v>
      </c>
      <c r="H20" s="16">
        <v>17509166</v>
      </c>
      <c r="I20" s="16">
        <v>27477876</v>
      </c>
      <c r="J20" s="16">
        <v>27154767</v>
      </c>
      <c r="K20" s="16">
        <f>J20-I20</f>
        <v>-323109</v>
      </c>
      <c r="L20" s="18">
        <f>(K20/I20)</f>
        <v>-1.1758878306314505E-2</v>
      </c>
      <c r="M20" s="1"/>
    </row>
    <row r="21" spans="1:16" ht="15" customHeight="1" x14ac:dyDescent="0.25">
      <c r="A21" s="14" t="s">
        <v>35</v>
      </c>
      <c r="B21" s="14" t="s">
        <v>11</v>
      </c>
      <c r="C21" s="14" t="s">
        <v>35</v>
      </c>
      <c r="D21" s="14" t="s">
        <v>35</v>
      </c>
      <c r="E21" s="15" t="s">
        <v>51</v>
      </c>
      <c r="F21" s="16">
        <v>26544506</v>
      </c>
      <c r="G21" s="16">
        <v>26043672</v>
      </c>
      <c r="H21" s="16">
        <v>17345922</v>
      </c>
      <c r="I21" s="16">
        <v>27306499</v>
      </c>
      <c r="J21" s="16">
        <v>27154767</v>
      </c>
      <c r="K21" s="16">
        <f>J21-I21</f>
        <v>-151732</v>
      </c>
      <c r="L21" s="18">
        <f>(K21/I21)</f>
        <v>-5.5566259153178154E-3</v>
      </c>
      <c r="M21" s="1"/>
    </row>
    <row r="22" spans="1:16" ht="15" customHeight="1" x14ac:dyDescent="0.25">
      <c r="A22" s="14" t="s">
        <v>35</v>
      </c>
      <c r="B22" s="14" t="s">
        <v>52</v>
      </c>
      <c r="C22" s="14" t="s">
        <v>35</v>
      </c>
      <c r="D22" s="14" t="s">
        <v>35</v>
      </c>
      <c r="E22" s="15" t="s">
        <v>53</v>
      </c>
      <c r="F22" s="16">
        <v>171377</v>
      </c>
      <c r="G22" s="16">
        <v>171377</v>
      </c>
      <c r="H22" s="16">
        <v>163244</v>
      </c>
      <c r="I22" s="16">
        <v>171377</v>
      </c>
      <c r="J22" s="16">
        <v>0</v>
      </c>
      <c r="K22" s="16">
        <f>J22-I22</f>
        <v>-171377</v>
      </c>
      <c r="L22" s="18">
        <f>(K22/I22)</f>
        <v>-1</v>
      </c>
      <c r="M22" s="1"/>
    </row>
    <row r="23" spans="1:16" ht="15" customHeight="1" x14ac:dyDescent="0.25">
      <c r="A23" s="14" t="s">
        <v>54</v>
      </c>
      <c r="B23" s="14" t="s">
        <v>35</v>
      </c>
      <c r="C23" s="14" t="s">
        <v>35</v>
      </c>
      <c r="D23" s="14" t="s">
        <v>35</v>
      </c>
      <c r="E23" s="15" t="s">
        <v>55</v>
      </c>
      <c r="F23" s="16">
        <v>0</v>
      </c>
      <c r="G23" s="16">
        <v>0</v>
      </c>
      <c r="H23" s="16">
        <v>627513</v>
      </c>
      <c r="I23" s="16">
        <v>0</v>
      </c>
      <c r="J23" s="16">
        <v>0</v>
      </c>
      <c r="K23" s="17"/>
      <c r="L23" s="18" t="s">
        <v>35</v>
      </c>
      <c r="M23" s="1"/>
    </row>
    <row r="24" spans="1:16" ht="15" customHeight="1" x14ac:dyDescent="0.25">
      <c r="A24" s="14" t="s">
        <v>56</v>
      </c>
      <c r="B24" s="14" t="s">
        <v>35</v>
      </c>
      <c r="C24" s="14" t="s">
        <v>35</v>
      </c>
      <c r="D24" s="14" t="s">
        <v>35</v>
      </c>
      <c r="E24" s="15" t="s">
        <v>57</v>
      </c>
      <c r="F24" s="16">
        <v>20</v>
      </c>
      <c r="G24" s="16">
        <v>127113</v>
      </c>
      <c r="H24" s="16">
        <v>0</v>
      </c>
      <c r="I24" s="16">
        <v>20</v>
      </c>
      <c r="J24" s="16">
        <v>20</v>
      </c>
      <c r="K24" s="17"/>
      <c r="L24" s="18" t="s">
        <v>35</v>
      </c>
      <c r="M24" s="1"/>
    </row>
    <row r="25" spans="1:16" ht="15" customHeight="1" x14ac:dyDescent="0.25">
      <c r="A25" s="10" t="s">
        <v>35</v>
      </c>
      <c r="B25" s="10" t="s">
        <v>35</v>
      </c>
      <c r="C25" s="10" t="s">
        <v>35</v>
      </c>
      <c r="D25" s="10" t="s">
        <v>35</v>
      </c>
      <c r="E25" s="11" t="s">
        <v>58</v>
      </c>
      <c r="F25" s="12">
        <v>27011401</v>
      </c>
      <c r="G25" s="12">
        <v>26637660</v>
      </c>
      <c r="H25" s="12">
        <v>16293776</v>
      </c>
      <c r="I25" s="12">
        <v>27781904</v>
      </c>
      <c r="J25" s="12">
        <v>27458795</v>
      </c>
      <c r="K25" s="12">
        <f>J25-I25</f>
        <v>-323109</v>
      </c>
      <c r="L25" s="13">
        <f>(K25/I25)</f>
        <v>-1.1630196404105349E-2</v>
      </c>
      <c r="M25" s="1"/>
    </row>
    <row r="26" spans="1:16" ht="15" customHeight="1" x14ac:dyDescent="0.25">
      <c r="A26" s="14" t="s">
        <v>59</v>
      </c>
      <c r="B26" s="14" t="s">
        <v>35</v>
      </c>
      <c r="C26" s="14" t="s">
        <v>35</v>
      </c>
      <c r="D26" s="14" t="s">
        <v>35</v>
      </c>
      <c r="E26" s="15" t="s">
        <v>60</v>
      </c>
      <c r="F26" s="16">
        <v>17643850</v>
      </c>
      <c r="G26" s="16">
        <v>17032942</v>
      </c>
      <c r="H26" s="16">
        <v>10785708</v>
      </c>
      <c r="I26" s="16">
        <v>18151991</v>
      </c>
      <c r="J26" s="16">
        <v>17912049</v>
      </c>
      <c r="K26" s="16">
        <f>J26-I26</f>
        <v>-239942</v>
      </c>
      <c r="L26" s="18">
        <f>(K26/I26)</f>
        <v>-1.3218494874749553E-2</v>
      </c>
      <c r="M26" s="1"/>
    </row>
    <row r="27" spans="1:16" ht="15" customHeight="1" x14ac:dyDescent="0.25">
      <c r="A27" s="14" t="s">
        <v>61</v>
      </c>
      <c r="B27" s="14" t="s">
        <v>35</v>
      </c>
      <c r="C27" s="14" t="s">
        <v>35</v>
      </c>
      <c r="D27" s="14" t="s">
        <v>35</v>
      </c>
      <c r="E27" s="15" t="s">
        <v>62</v>
      </c>
      <c r="F27" s="16">
        <v>2506041</v>
      </c>
      <c r="G27" s="16">
        <v>2481041</v>
      </c>
      <c r="H27" s="16">
        <v>1363040</v>
      </c>
      <c r="I27" s="16">
        <v>2578215</v>
      </c>
      <c r="J27" s="16">
        <v>2884523</v>
      </c>
      <c r="K27" s="16">
        <f>J27-I27</f>
        <v>306308</v>
      </c>
      <c r="L27" s="18">
        <f>(K27/I27)</f>
        <v>0.11880622834015006</v>
      </c>
      <c r="M27" s="1"/>
    </row>
    <row r="28" spans="1:16" ht="15" customHeight="1" x14ac:dyDescent="0.25">
      <c r="A28" s="14" t="s">
        <v>63</v>
      </c>
      <c r="B28" s="14" t="s">
        <v>35</v>
      </c>
      <c r="C28" s="14" t="s">
        <v>35</v>
      </c>
      <c r="D28" s="14" t="s">
        <v>35</v>
      </c>
      <c r="E28" s="15" t="s">
        <v>64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35</v>
      </c>
      <c r="M28" s="1"/>
    </row>
    <row r="29" spans="1:16" ht="15" customHeight="1" x14ac:dyDescent="0.25">
      <c r="A29" s="14" t="s">
        <v>35</v>
      </c>
      <c r="B29" s="14" t="s">
        <v>52</v>
      </c>
      <c r="C29" s="14" t="s">
        <v>35</v>
      </c>
      <c r="D29" s="14" t="s">
        <v>35</v>
      </c>
      <c r="E29" s="15" t="s">
        <v>65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35</v>
      </c>
      <c r="M29" s="1"/>
    </row>
    <row r="30" spans="1:16" ht="15" customHeight="1" x14ac:dyDescent="0.25">
      <c r="A30" s="14" t="s">
        <v>66</v>
      </c>
      <c r="B30" s="14" t="s">
        <v>35</v>
      </c>
      <c r="C30" s="14" t="s">
        <v>35</v>
      </c>
      <c r="D30" s="14" t="s">
        <v>35</v>
      </c>
      <c r="E30" s="15" t="s">
        <v>38</v>
      </c>
      <c r="F30" s="16">
        <v>6146354</v>
      </c>
      <c r="G30" s="16">
        <v>6146354</v>
      </c>
      <c r="H30" s="16">
        <v>3403791</v>
      </c>
      <c r="I30" s="16">
        <v>6320882</v>
      </c>
      <c r="J30" s="16">
        <v>6122661</v>
      </c>
      <c r="K30" s="16">
        <f>J30-I30</f>
        <v>-198221</v>
      </c>
      <c r="L30" s="18">
        <f>(K30/I30)</f>
        <v>-3.1359705813207711E-2</v>
      </c>
      <c r="M30" s="1"/>
    </row>
    <row r="31" spans="1:16" ht="15" customHeight="1" x14ac:dyDescent="0.25">
      <c r="A31" s="14" t="s">
        <v>35</v>
      </c>
      <c r="B31" s="14" t="s">
        <v>11</v>
      </c>
      <c r="C31" s="14" t="s">
        <v>35</v>
      </c>
      <c r="D31" s="14" t="s">
        <v>35</v>
      </c>
      <c r="E31" s="15" t="s">
        <v>67</v>
      </c>
      <c r="F31" s="16">
        <v>3959443</v>
      </c>
      <c r="G31" s="16">
        <v>3959443</v>
      </c>
      <c r="H31" s="16">
        <v>2134144</v>
      </c>
      <c r="I31" s="16">
        <v>4073475</v>
      </c>
      <c r="J31" s="16">
        <v>4073475</v>
      </c>
      <c r="K31" s="17"/>
      <c r="L31" s="18" t="s">
        <v>35</v>
      </c>
      <c r="M31" s="1"/>
      <c r="P31" s="22"/>
    </row>
    <row r="32" spans="1:16" ht="39.75" customHeight="1" x14ac:dyDescent="0.25">
      <c r="A32" s="14" t="s">
        <v>35</v>
      </c>
      <c r="B32" s="14" t="s">
        <v>35</v>
      </c>
      <c r="C32" s="14" t="s">
        <v>68</v>
      </c>
      <c r="D32" s="14" t="s">
        <v>35</v>
      </c>
      <c r="E32" s="15" t="s">
        <v>69</v>
      </c>
      <c r="F32" s="16">
        <f>2519731-43675</f>
        <v>2476056</v>
      </c>
      <c r="G32" s="16">
        <v>2476056</v>
      </c>
      <c r="H32" s="16">
        <v>1218378</v>
      </c>
      <c r="I32" s="16">
        <f>2592299-44933</f>
        <v>2547366</v>
      </c>
      <c r="J32" s="16">
        <v>2547366</v>
      </c>
      <c r="K32" s="16">
        <f t="shared" ref="K32:K37" si="0">J32-I32</f>
        <v>0</v>
      </c>
      <c r="L32" s="18">
        <f t="shared" ref="L32:L37" si="1">(K32/I32)</f>
        <v>0</v>
      </c>
      <c r="M32" s="1"/>
    </row>
    <row r="33" spans="1:13" ht="43.5" customHeight="1" x14ac:dyDescent="0.25">
      <c r="A33" s="14" t="s">
        <v>35</v>
      </c>
      <c r="B33" s="14" t="s">
        <v>35</v>
      </c>
      <c r="C33" s="14" t="s">
        <v>70</v>
      </c>
      <c r="D33" s="14" t="s">
        <v>35</v>
      </c>
      <c r="E33" s="15" t="s">
        <v>71</v>
      </c>
      <c r="F33" s="16">
        <v>1483387</v>
      </c>
      <c r="G33" s="16">
        <v>1483387</v>
      </c>
      <c r="H33" s="16">
        <v>915766</v>
      </c>
      <c r="I33" s="16">
        <f>1573308-47199</f>
        <v>1526109</v>
      </c>
      <c r="J33" s="16">
        <v>1526109</v>
      </c>
      <c r="K33" s="16">
        <f t="shared" si="0"/>
        <v>0</v>
      </c>
      <c r="L33" s="18">
        <f t="shared" si="1"/>
        <v>0</v>
      </c>
      <c r="M33" s="1"/>
    </row>
    <row r="34" spans="1:13" ht="15" customHeight="1" x14ac:dyDescent="0.25">
      <c r="A34" s="14" t="s">
        <v>35</v>
      </c>
      <c r="B34" s="14" t="s">
        <v>49</v>
      </c>
      <c r="C34" s="14" t="s">
        <v>35</v>
      </c>
      <c r="D34" s="14" t="s">
        <v>35</v>
      </c>
      <c r="E34" s="15" t="s">
        <v>72</v>
      </c>
      <c r="F34" s="16">
        <v>2186911</v>
      </c>
      <c r="G34" s="16">
        <v>2186911</v>
      </c>
      <c r="H34" s="16">
        <v>1269647</v>
      </c>
      <c r="I34" s="16">
        <v>2247407</v>
      </c>
      <c r="J34" s="16">
        <v>2049186</v>
      </c>
      <c r="K34" s="16">
        <f t="shared" si="0"/>
        <v>-198221</v>
      </c>
      <c r="L34" s="18">
        <f t="shared" si="1"/>
        <v>-8.819986766971892E-2</v>
      </c>
      <c r="M34" s="1"/>
    </row>
    <row r="35" spans="1:13" ht="15" customHeight="1" x14ac:dyDescent="0.25">
      <c r="A35" s="14" t="s">
        <v>35</v>
      </c>
      <c r="B35" s="14" t="s">
        <v>35</v>
      </c>
      <c r="C35" s="14" t="s">
        <v>73</v>
      </c>
      <c r="D35" s="14" t="s">
        <v>35</v>
      </c>
      <c r="E35" s="15" t="s">
        <v>74</v>
      </c>
      <c r="F35" s="16">
        <v>562288</v>
      </c>
      <c r="G35" s="16">
        <v>562288</v>
      </c>
      <c r="H35" s="16">
        <v>280982</v>
      </c>
      <c r="I35" s="16">
        <v>578482</v>
      </c>
      <c r="J35" s="16">
        <v>457395</v>
      </c>
      <c r="K35" s="16">
        <f t="shared" si="0"/>
        <v>-121087</v>
      </c>
      <c r="L35" s="18">
        <f t="shared" si="1"/>
        <v>-0.20931852676487772</v>
      </c>
      <c r="M35" s="1"/>
    </row>
    <row r="36" spans="1:13" ht="15" customHeight="1" x14ac:dyDescent="0.25">
      <c r="A36" s="14" t="s">
        <v>35</v>
      </c>
      <c r="B36" s="14" t="s">
        <v>35</v>
      </c>
      <c r="C36" s="14" t="s">
        <v>75</v>
      </c>
      <c r="D36" s="14" t="s">
        <v>35</v>
      </c>
      <c r="E36" s="15" t="s">
        <v>76</v>
      </c>
      <c r="F36" s="16">
        <v>412400</v>
      </c>
      <c r="G36" s="16">
        <v>412400</v>
      </c>
      <c r="H36" s="16">
        <v>328106</v>
      </c>
      <c r="I36" s="16">
        <v>424277</v>
      </c>
      <c r="J36" s="16">
        <v>613000</v>
      </c>
      <c r="K36" s="16">
        <f t="shared" si="0"/>
        <v>188723</v>
      </c>
      <c r="L36" s="18">
        <f t="shared" si="1"/>
        <v>0.44481081934679467</v>
      </c>
      <c r="M36" s="1"/>
    </row>
    <row r="37" spans="1:13" ht="27" customHeight="1" x14ac:dyDescent="0.25">
      <c r="A37" s="14" t="s">
        <v>35</v>
      </c>
      <c r="B37" s="14" t="s">
        <v>35</v>
      </c>
      <c r="C37" s="14" t="s">
        <v>77</v>
      </c>
      <c r="D37" s="14" t="s">
        <v>35</v>
      </c>
      <c r="E37" s="15" t="s">
        <v>78</v>
      </c>
      <c r="F37" s="16">
        <v>763794</v>
      </c>
      <c r="G37" s="16">
        <v>763794</v>
      </c>
      <c r="H37" s="16">
        <v>430629</v>
      </c>
      <c r="I37" s="16">
        <v>785791</v>
      </c>
      <c r="J37" s="16">
        <v>625298</v>
      </c>
      <c r="K37" s="16">
        <f t="shared" si="0"/>
        <v>-160493</v>
      </c>
      <c r="L37" s="18">
        <f t="shared" si="1"/>
        <v>-0.2042438765524166</v>
      </c>
      <c r="M37" s="1"/>
    </row>
    <row r="38" spans="1:13" ht="27" customHeight="1" x14ac:dyDescent="0.25">
      <c r="A38" s="14" t="s">
        <v>35</v>
      </c>
      <c r="B38" s="14" t="s">
        <v>35</v>
      </c>
      <c r="C38" s="14" t="s">
        <v>68</v>
      </c>
      <c r="D38" s="14" t="s">
        <v>35</v>
      </c>
      <c r="E38" s="15" t="s">
        <v>79</v>
      </c>
      <c r="F38" s="16">
        <v>126313</v>
      </c>
      <c r="G38" s="16">
        <v>126313</v>
      </c>
      <c r="H38" s="16">
        <v>71691</v>
      </c>
      <c r="I38" s="16">
        <v>129951</v>
      </c>
      <c r="J38" s="16">
        <v>129951</v>
      </c>
      <c r="K38" s="17"/>
      <c r="L38" s="18" t="s">
        <v>35</v>
      </c>
      <c r="M38" s="1"/>
    </row>
    <row r="39" spans="1:13" ht="27" customHeight="1" x14ac:dyDescent="0.25">
      <c r="A39" s="14" t="s">
        <v>35</v>
      </c>
      <c r="B39" s="14" t="s">
        <v>35</v>
      </c>
      <c r="C39" s="14" t="s">
        <v>70</v>
      </c>
      <c r="D39" s="14" t="s">
        <v>35</v>
      </c>
      <c r="E39" s="15" t="s">
        <v>80</v>
      </c>
      <c r="F39" s="16">
        <v>128314</v>
      </c>
      <c r="G39" s="16">
        <v>128314</v>
      </c>
      <c r="H39" s="16">
        <v>74569</v>
      </c>
      <c r="I39" s="16">
        <v>132009</v>
      </c>
      <c r="J39" s="16">
        <v>132009</v>
      </c>
      <c r="K39" s="17"/>
      <c r="L39" s="18" t="s">
        <v>35</v>
      </c>
      <c r="M39" s="1"/>
    </row>
    <row r="40" spans="1:13" ht="27" customHeight="1" x14ac:dyDescent="0.25">
      <c r="A40" s="14" t="s">
        <v>35</v>
      </c>
      <c r="B40" s="14" t="s">
        <v>35</v>
      </c>
      <c r="C40" s="14" t="s">
        <v>81</v>
      </c>
      <c r="D40" s="14" t="s">
        <v>35</v>
      </c>
      <c r="E40" s="15" t="s">
        <v>82</v>
      </c>
      <c r="F40" s="16">
        <v>107469</v>
      </c>
      <c r="G40" s="16">
        <v>107469</v>
      </c>
      <c r="H40" s="16">
        <v>43050</v>
      </c>
      <c r="I40" s="16">
        <v>110564</v>
      </c>
      <c r="J40" s="16">
        <v>91533</v>
      </c>
      <c r="K40" s="16">
        <f>J40-I40</f>
        <v>-19031</v>
      </c>
      <c r="L40" s="18">
        <f>(K40/I40)</f>
        <v>-0.17212655113780254</v>
      </c>
      <c r="M40" s="1"/>
    </row>
    <row r="41" spans="1:13" ht="15" customHeight="1" x14ac:dyDescent="0.25">
      <c r="A41" s="14" t="s">
        <v>35</v>
      </c>
      <c r="B41" s="14" t="s">
        <v>35</v>
      </c>
      <c r="C41" s="14" t="s">
        <v>83</v>
      </c>
      <c r="D41" s="14" t="s">
        <v>35</v>
      </c>
      <c r="E41" s="15" t="s">
        <v>84</v>
      </c>
      <c r="F41" s="16">
        <v>86333</v>
      </c>
      <c r="G41" s="16">
        <v>86333</v>
      </c>
      <c r="H41" s="16">
        <v>40620</v>
      </c>
      <c r="I41" s="16">
        <v>86333</v>
      </c>
      <c r="J41" s="16">
        <v>0</v>
      </c>
      <c r="K41" s="16">
        <f>J41-I41</f>
        <v>-86333</v>
      </c>
      <c r="L41" s="18">
        <f>(K41/I41)</f>
        <v>-1</v>
      </c>
      <c r="M41" s="1"/>
    </row>
    <row r="42" spans="1:13" ht="15" customHeight="1" x14ac:dyDescent="0.25">
      <c r="A42" s="14" t="s">
        <v>85</v>
      </c>
      <c r="B42" s="14" t="s">
        <v>35</v>
      </c>
      <c r="C42" s="14" t="s">
        <v>35</v>
      </c>
      <c r="D42" s="14" t="s">
        <v>35</v>
      </c>
      <c r="E42" s="15" t="s">
        <v>86</v>
      </c>
      <c r="F42" s="16">
        <v>295498</v>
      </c>
      <c r="G42" s="16">
        <v>295498</v>
      </c>
      <c r="H42" s="16">
        <v>97108</v>
      </c>
      <c r="I42" s="16">
        <v>304008</v>
      </c>
      <c r="J42" s="16">
        <v>304008</v>
      </c>
      <c r="K42" s="17"/>
      <c r="L42" s="18" t="s">
        <v>35</v>
      </c>
      <c r="M42" s="1"/>
    </row>
    <row r="43" spans="1:13" ht="15" customHeight="1" x14ac:dyDescent="0.25">
      <c r="A43" s="14" t="s">
        <v>35</v>
      </c>
      <c r="B43" s="14" t="s">
        <v>47</v>
      </c>
      <c r="C43" s="14" t="s">
        <v>35</v>
      </c>
      <c r="D43" s="14" t="s">
        <v>35</v>
      </c>
      <c r="E43" s="15" t="s">
        <v>87</v>
      </c>
      <c r="F43" s="16">
        <v>295498</v>
      </c>
      <c r="G43" s="16">
        <v>295498</v>
      </c>
      <c r="H43" s="16">
        <v>97108</v>
      </c>
      <c r="I43" s="16">
        <v>304008</v>
      </c>
      <c r="J43" s="16">
        <v>304008</v>
      </c>
      <c r="K43" s="17"/>
      <c r="L43" s="18" t="s">
        <v>35</v>
      </c>
      <c r="M43" s="1"/>
    </row>
    <row r="44" spans="1:13" ht="27" customHeight="1" x14ac:dyDescent="0.25">
      <c r="A44" s="14" t="s">
        <v>88</v>
      </c>
      <c r="B44" s="14" t="s">
        <v>35</v>
      </c>
      <c r="C44" s="14" t="s">
        <v>35</v>
      </c>
      <c r="D44" s="14" t="s">
        <v>35</v>
      </c>
      <c r="E44" s="15" t="s">
        <v>89</v>
      </c>
      <c r="F44" s="16">
        <v>248251</v>
      </c>
      <c r="G44" s="16">
        <v>248251</v>
      </c>
      <c r="H44" s="16">
        <v>223426</v>
      </c>
      <c r="I44" s="16">
        <v>255401</v>
      </c>
      <c r="J44" s="16">
        <v>235524</v>
      </c>
      <c r="K44" s="16">
        <f t="shared" ref="K44:K49" si="2">J44-I44</f>
        <v>-19877</v>
      </c>
      <c r="L44" s="18">
        <f t="shared" ref="L44:L49" si="3">(K44/I44)</f>
        <v>-7.7826633411772081E-2</v>
      </c>
      <c r="M44" s="1"/>
    </row>
    <row r="45" spans="1:13" ht="15" customHeight="1" x14ac:dyDescent="0.25">
      <c r="A45" s="14" t="s">
        <v>35</v>
      </c>
      <c r="B45" s="14" t="s">
        <v>90</v>
      </c>
      <c r="C45" s="14" t="s">
        <v>35</v>
      </c>
      <c r="D45" s="14" t="s">
        <v>35</v>
      </c>
      <c r="E45" s="15" t="s">
        <v>91</v>
      </c>
      <c r="F45" s="16">
        <v>1830</v>
      </c>
      <c r="G45" s="16">
        <v>1830</v>
      </c>
      <c r="H45" s="16">
        <v>0</v>
      </c>
      <c r="I45" s="16">
        <v>1883</v>
      </c>
      <c r="J45" s="16">
        <v>0</v>
      </c>
      <c r="K45" s="16">
        <f t="shared" si="2"/>
        <v>-1883</v>
      </c>
      <c r="L45" s="18">
        <f t="shared" si="3"/>
        <v>-1</v>
      </c>
      <c r="M45" s="1"/>
    </row>
    <row r="46" spans="1:13" ht="15" customHeight="1" x14ac:dyDescent="0.25">
      <c r="A46" s="14" t="s">
        <v>35</v>
      </c>
      <c r="B46" s="14" t="s">
        <v>92</v>
      </c>
      <c r="C46" s="14" t="s">
        <v>35</v>
      </c>
      <c r="D46" s="14" t="s">
        <v>35</v>
      </c>
      <c r="E46" s="15" t="s">
        <v>93</v>
      </c>
      <c r="F46" s="16">
        <v>246421</v>
      </c>
      <c r="G46" s="16">
        <v>246421</v>
      </c>
      <c r="H46" s="16">
        <v>223426</v>
      </c>
      <c r="I46" s="16">
        <v>253518</v>
      </c>
      <c r="J46" s="16">
        <v>235524</v>
      </c>
      <c r="K46" s="16">
        <f t="shared" si="2"/>
        <v>-17994</v>
      </c>
      <c r="L46" s="18">
        <f t="shared" si="3"/>
        <v>-7.0977208718907531E-2</v>
      </c>
      <c r="M46" s="1"/>
    </row>
    <row r="47" spans="1:13" ht="15" customHeight="1" x14ac:dyDescent="0.25">
      <c r="A47" s="14" t="s">
        <v>94</v>
      </c>
      <c r="B47" s="14" t="s">
        <v>35</v>
      </c>
      <c r="C47" s="14" t="s">
        <v>35</v>
      </c>
      <c r="D47" s="14" t="s">
        <v>35</v>
      </c>
      <c r="E47" s="15" t="s">
        <v>95</v>
      </c>
      <c r="F47" s="16">
        <v>171387</v>
      </c>
      <c r="G47" s="16">
        <v>433554</v>
      </c>
      <c r="H47" s="16">
        <v>420703</v>
      </c>
      <c r="I47" s="16">
        <v>171387</v>
      </c>
      <c r="J47" s="16">
        <v>10</v>
      </c>
      <c r="K47" s="16">
        <f t="shared" si="2"/>
        <v>-171377</v>
      </c>
      <c r="L47" s="18">
        <f t="shared" si="3"/>
        <v>-0.99994165251740219</v>
      </c>
      <c r="M47" s="1"/>
    </row>
    <row r="48" spans="1:13" ht="15" customHeight="1" x14ac:dyDescent="0.25">
      <c r="A48" s="14" t="s">
        <v>35</v>
      </c>
      <c r="B48" s="14" t="s">
        <v>39</v>
      </c>
      <c r="C48" s="14" t="s">
        <v>35</v>
      </c>
      <c r="D48" s="14" t="s">
        <v>35</v>
      </c>
      <c r="E48" s="15" t="s">
        <v>96</v>
      </c>
      <c r="F48" s="16">
        <v>167594</v>
      </c>
      <c r="G48" s="16">
        <v>167594</v>
      </c>
      <c r="H48" s="16">
        <v>159727</v>
      </c>
      <c r="I48" s="16">
        <v>167594</v>
      </c>
      <c r="J48" s="16">
        <v>0</v>
      </c>
      <c r="K48" s="16">
        <f t="shared" si="2"/>
        <v>-167594</v>
      </c>
      <c r="L48" s="18">
        <f t="shared" si="3"/>
        <v>-1</v>
      </c>
      <c r="M48" s="1"/>
    </row>
    <row r="49" spans="1:13" ht="15" customHeight="1" x14ac:dyDescent="0.25">
      <c r="A49" s="14" t="s">
        <v>35</v>
      </c>
      <c r="B49" s="14" t="s">
        <v>97</v>
      </c>
      <c r="C49" s="14" t="s">
        <v>35</v>
      </c>
      <c r="D49" s="14" t="s">
        <v>35</v>
      </c>
      <c r="E49" s="15" t="s">
        <v>98</v>
      </c>
      <c r="F49" s="16">
        <v>3783</v>
      </c>
      <c r="G49" s="16">
        <v>3783</v>
      </c>
      <c r="H49" s="16">
        <v>3517</v>
      </c>
      <c r="I49" s="16">
        <v>3783</v>
      </c>
      <c r="J49" s="16">
        <v>0</v>
      </c>
      <c r="K49" s="16">
        <f t="shared" si="2"/>
        <v>-3783</v>
      </c>
      <c r="L49" s="18">
        <f t="shared" si="3"/>
        <v>-1</v>
      </c>
      <c r="M49" s="1"/>
    </row>
    <row r="50" spans="1:13" ht="15" customHeight="1" x14ac:dyDescent="0.25">
      <c r="A50" s="14" t="s">
        <v>35</v>
      </c>
      <c r="B50" s="14" t="s">
        <v>92</v>
      </c>
      <c r="C50" s="14" t="s">
        <v>35</v>
      </c>
      <c r="D50" s="14" t="s">
        <v>35</v>
      </c>
      <c r="E50" s="15" t="s">
        <v>99</v>
      </c>
      <c r="F50" s="16">
        <v>10</v>
      </c>
      <c r="G50" s="16">
        <v>262177</v>
      </c>
      <c r="H50" s="16">
        <v>257459</v>
      </c>
      <c r="I50" s="16">
        <v>10</v>
      </c>
      <c r="J50" s="16">
        <v>10</v>
      </c>
      <c r="K50" s="17"/>
      <c r="L50" s="18" t="s">
        <v>35</v>
      </c>
      <c r="M50" s="1"/>
    </row>
    <row r="51" spans="1:13" ht="15" customHeight="1" x14ac:dyDescent="0.25">
      <c r="A51" s="14" t="s">
        <v>100</v>
      </c>
      <c r="B51" s="14" t="s">
        <v>35</v>
      </c>
      <c r="C51" s="14" t="s">
        <v>35</v>
      </c>
      <c r="D51" s="14" t="s">
        <v>35</v>
      </c>
      <c r="E51" s="15" t="s">
        <v>101</v>
      </c>
      <c r="F51" s="16">
        <v>10</v>
      </c>
      <c r="G51" s="16">
        <v>10</v>
      </c>
      <c r="H51" s="16">
        <v>0</v>
      </c>
      <c r="I51" s="16">
        <v>10</v>
      </c>
      <c r="J51" s="16">
        <v>10</v>
      </c>
      <c r="K51" s="17"/>
      <c r="L51" s="18" t="s">
        <v>35</v>
      </c>
      <c r="M51" s="1"/>
    </row>
    <row r="52" spans="1:13" ht="15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"/>
    </row>
    <row r="53" spans="1:13" ht="1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"/>
    </row>
    <row r="54" spans="1:1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" customHeight="1" x14ac:dyDescent="0.25">
      <c r="A55" s="33" t="s">
        <v>102</v>
      </c>
      <c r="B55" s="34"/>
      <c r="C55" s="34"/>
      <c r="D55" s="34"/>
      <c r="E55" s="34"/>
      <c r="F55" s="20">
        <v>26548289</v>
      </c>
      <c r="G55" s="20">
        <v>25912381</v>
      </c>
      <c r="H55" s="20">
        <v>15779482</v>
      </c>
      <c r="I55" s="20">
        <v>27310282</v>
      </c>
      <c r="J55" s="20">
        <v>27154767</v>
      </c>
      <c r="K55" s="20">
        <v>-155515</v>
      </c>
      <c r="L55" s="21">
        <v>-5.69437547367691E-3</v>
      </c>
      <c r="M55" s="1"/>
    </row>
    <row r="56" spans="1:13" ht="15" customHeight="1" x14ac:dyDescent="0.25">
      <c r="A56" s="35" t="s">
        <v>103</v>
      </c>
      <c r="B56" s="36"/>
      <c r="C56" s="36"/>
      <c r="D56" s="36"/>
      <c r="E56" s="36"/>
      <c r="F56" s="36"/>
      <c r="G56" s="36"/>
      <c r="H56" s="36"/>
      <c r="I56" s="36"/>
      <c r="J56" s="36"/>
      <c r="K56" s="1"/>
      <c r="L56" s="1"/>
      <c r="M56" s="1"/>
    </row>
    <row r="57" spans="1:13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</sheetData>
  <mergeCells count="18">
    <mergeCell ref="K10:K11"/>
    <mergeCell ref="L10:L11"/>
    <mergeCell ref="A55:E55"/>
    <mergeCell ref="A56:J56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scale="82" orientation="landscape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2026-09-30T22:15:26Z</dcterms:modified>
</cp:coreProperties>
</file>