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DEB59CA5-CDA1-4B51-961F-369AF70B0E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J27" i="1"/>
  <c r="J26" i="1"/>
  <c r="J23" i="1"/>
  <c r="J21" i="1"/>
  <c r="J20" i="1"/>
  <c r="I19" i="1"/>
  <c r="I12" i="1"/>
  <c r="I15" i="1"/>
  <c r="I13" i="1"/>
  <c r="J13" i="1" s="1"/>
  <c r="I27" i="1"/>
  <c r="I26" i="1"/>
  <c r="I23" i="1"/>
  <c r="I22" i="1"/>
  <c r="I21" i="1"/>
  <c r="I20" i="1"/>
  <c r="G12" i="1"/>
  <c r="G15" i="1"/>
  <c r="G19" i="1"/>
  <c r="J19" i="1" l="1"/>
  <c r="J12" i="1"/>
  <c r="J15" i="1"/>
</calcChain>
</file>

<file path=xl/sharedStrings.xml><?xml version="1.0" encoding="utf-8"?>
<sst xmlns="http://schemas.openxmlformats.org/spreadsheetml/2006/main" count="73" uniqueCount="62">
  <si>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</si>
  <si>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</si>
  <si>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</si>
  <si>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</si>
  <si>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</si>
  <si>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SECRETARÍA GENERAL DE GOBIERNO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</si>
  <si>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</si>
  <si>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20</t>
    </r>
  </si>
  <si>
    <r>
      <rPr>
        <sz val="10"/>
        <rFont val="Aptos Narrow"/>
      </rPr>
      <t xml:space="preserve"> 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</si>
  <si>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</si>
  <si>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</si>
  <si>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</si>
  <si>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</si>
  <si>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</si>
  <si>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</si>
  <si>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</si>
  <si>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</si>
  <si>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</si>
  <si>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</si>
  <si>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</si>
  <si>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</si>
  <si>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</si>
  <si>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</si>
  <si>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</si>
  <si>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</si>
  <si>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</si>
  <si>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</si>
  <si>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</si>
  <si>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</si>
  <si>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</si>
  <si>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</si>
  <si>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</si>
  <si>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</si>
  <si>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</si>
  <si>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</si>
  <si>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10</t>
    </r>
  </si>
  <si>
    <r>
      <rPr>
        <sz val="10"/>
        <rFont val="Times New Roman"/>
      </rPr>
      <t>VENTA DE ACTIVOS NO FINANCIEROS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</si>
  <si>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</si>
  <si>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</si>
  <si>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</si>
  <si>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</si>
  <si>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</si>
  <si>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</si>
  <si>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</si>
  <si>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</si>
  <si>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</si>
  <si>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</si>
  <si>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</si>
  <si>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24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</si>
  <si>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</si>
  <si>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</si>
  <si>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</si>
  <si>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</si>
  <si>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</si>
  <si>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</si>
  <si>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</si>
  <si>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</si>
  <si>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35</t>
    </r>
  </si>
  <si>
    <r>
      <rPr>
        <sz val="10"/>
        <rFont val="Times New Roman"/>
      </rPr>
      <t>SALDO FINAL DE CAJA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</si>
  <si>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</si>
  <si>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</si>
  <si>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crist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</si>
</sst>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0"/>
      <color rgb="FF000000"/>
      <name val="SansSerif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10"/>
      <name val="Aptos Narrow"/>
    </font>
    <font>
      <sz val="8"/>
      <name val="Times New Roman"/>
    </font>
  </fonts>
  <fills count="4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center" vertical="top" wrapText="1"/>
    </xf>
    <xf numFmtId="0" fontId="2" fillId="18" borderId="6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2" fillId="21" borderId="7" xfId="0" applyFont="1" applyFill="1" applyBorder="1" applyAlignment="1">
      <alignment horizontal="center" vertical="top" wrapText="1"/>
    </xf>
    <xf numFmtId="0" fontId="2" fillId="22" borderId="7" xfId="0" applyFont="1" applyFill="1" applyBorder="1" applyAlignment="1">
      <alignment horizontal="center" vertical="top" wrapText="1"/>
    </xf>
    <xf numFmtId="0" fontId="2" fillId="23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>
      <alignment horizontal="center" vertical="center" wrapText="1"/>
    </xf>
    <xf numFmtId="0" fontId="3" fillId="26" borderId="5" xfId="0" applyFont="1" applyFill="1" applyBorder="1" applyAlignment="1">
      <alignment horizontal="center" vertical="top" wrapText="1"/>
    </xf>
    <xf numFmtId="3" fontId="2" fillId="29" borderId="5" xfId="0" applyNumberFormat="1" applyFont="1" applyFill="1" applyBorder="1" applyAlignment="1">
      <alignment horizontal="right" vertical="top" wrapText="1"/>
    </xf>
    <xf numFmtId="164" fontId="2" fillId="30" borderId="5" xfId="0" applyNumberFormat="1" applyFont="1" applyFill="1" applyBorder="1" applyAlignment="1">
      <alignment horizontal="right" vertical="top" wrapText="1"/>
    </xf>
    <xf numFmtId="0" fontId="3" fillId="31" borderId="9" xfId="0" applyFont="1" applyFill="1" applyBorder="1" applyAlignment="1">
      <alignment horizontal="center" vertical="top" wrapText="1"/>
    </xf>
    <xf numFmtId="3" fontId="3" fillId="34" borderId="9" xfId="0" applyNumberFormat="1" applyFont="1" applyFill="1" applyBorder="1" applyAlignment="1">
      <alignment horizontal="right" vertical="top" wrapText="1"/>
    </xf>
    <xf numFmtId="164" fontId="3" fillId="35" borderId="9" xfId="0" applyNumberFormat="1" applyFont="1" applyFill="1" applyBorder="1" applyAlignment="1">
      <alignment horizontal="right" vertical="top" wrapText="1"/>
    </xf>
    <xf numFmtId="0" fontId="0" fillId="36" borderId="9" xfId="0" applyFill="1" applyBorder="1" applyAlignment="1" applyProtection="1">
      <alignment wrapText="1"/>
      <protection locked="0"/>
    </xf>
    <xf numFmtId="0" fontId="0" fillId="37" borderId="10" xfId="0" applyFill="1" applyBorder="1" applyAlignment="1" applyProtection="1">
      <alignment wrapText="1"/>
      <protection locked="0"/>
    </xf>
    <xf numFmtId="0" fontId="0" fillId="38" borderId="11" xfId="0" applyFill="1" applyBorder="1" applyAlignment="1" applyProtection="1">
      <alignment wrapText="1"/>
      <protection locked="0"/>
    </xf>
    <xf numFmtId="0" fontId="0" fillId="39" borderId="12" xfId="0" applyFill="1" applyBorder="1" applyAlignment="1" applyProtection="1">
      <alignment wrapText="1"/>
      <protection locked="0"/>
    </xf>
    <xf numFmtId="0" fontId="0" fillId="40" borderId="13" xfId="0" applyFill="1" applyBorder="1" applyAlignment="1" applyProtection="1">
      <alignment wrapText="1"/>
      <protection locked="0"/>
    </xf>
    <xf numFmtId="0" fontId="0" fillId="41" borderId="14" xfId="0" applyFill="1" applyBorder="1" applyAlignment="1" applyProtection="1">
      <alignment wrapText="1"/>
      <protection locked="0"/>
    </xf>
    <xf numFmtId="3" fontId="2" fillId="44" borderId="6" xfId="0" applyNumberFormat="1" applyFont="1" applyFill="1" applyBorder="1" applyAlignment="1">
      <alignment horizontal="right" vertical="center" wrapText="1"/>
    </xf>
    <xf numFmtId="3" fontId="3" fillId="34" borderId="12" xfId="0" applyNumberFormat="1" applyFont="1" applyFill="1" applyBorder="1" applyAlignment="1">
      <alignment horizontal="right" vertical="top" wrapText="1"/>
    </xf>
    <xf numFmtId="164" fontId="3" fillId="35" borderId="12" xfId="0" applyNumberFormat="1" applyFont="1" applyFill="1" applyBorder="1" applyAlignment="1">
      <alignment horizontal="right" vertical="top" wrapText="1"/>
    </xf>
    <xf numFmtId="164" fontId="2" fillId="47" borderId="5" xfId="0" applyNumberFormat="1" applyFont="1" applyFill="1" applyBorder="1" applyAlignment="1">
      <alignment horizontal="right" vertical="top" wrapText="1"/>
    </xf>
    <xf numFmtId="0" fontId="0" fillId="48" borderId="0" xfId="0" applyFill="1"/>
    <xf numFmtId="0" fontId="3" fillId="32" borderId="9" xfId="0" applyFont="1" applyFill="1" applyBorder="1" applyAlignment="1">
      <alignment horizontal="left" vertical="top" wrapText="1"/>
    </xf>
    <xf numFmtId="0" fontId="3" fillId="33" borderId="9" xfId="0" applyFont="1" applyFill="1" applyBorder="1" applyAlignment="1" applyProtection="1">
      <alignment horizontal="left" vertical="top" wrapText="1"/>
      <protection locked="0"/>
    </xf>
    <xf numFmtId="0" fontId="2" fillId="42" borderId="6" xfId="0" applyFont="1" applyFill="1" applyBorder="1" applyAlignment="1">
      <alignment horizontal="left" vertical="top" wrapText="1"/>
    </xf>
    <xf numFmtId="0" fontId="2" fillId="43" borderId="6" xfId="0" applyFont="1" applyFill="1" applyBorder="1" applyAlignment="1" applyProtection="1">
      <alignment horizontal="left" vertical="top" wrapText="1"/>
      <protection locked="0"/>
    </xf>
    <xf numFmtId="0" fontId="5" fillId="45" borderId="1" xfId="0" applyFont="1" applyFill="1" applyBorder="1" applyAlignment="1">
      <alignment horizontal="left" wrapText="1"/>
    </xf>
    <xf numFmtId="0" fontId="5" fillId="46" borderId="1" xfId="0" applyFont="1" applyFill="1" applyBorder="1" applyAlignment="1" applyProtection="1">
      <alignment horizontal="left" wrapText="1"/>
      <protection locked="0"/>
    </xf>
    <xf numFmtId="0" fontId="2" fillId="27" borderId="5" xfId="0" applyFont="1" applyFill="1" applyBorder="1" applyAlignment="1">
      <alignment horizontal="left" vertical="top" wrapText="1"/>
    </xf>
    <xf numFmtId="0" fontId="2" fillId="28" borderId="5" xfId="0" applyFont="1" applyFill="1" applyBorder="1" applyAlignment="1" applyProtection="1">
      <alignment horizontal="left" vertical="top" wrapText="1"/>
      <protection locked="0"/>
    </xf>
    <xf numFmtId="0" fontId="2" fillId="23" borderId="8" xfId="0" applyFont="1" applyFill="1" applyBorder="1" applyAlignment="1">
      <alignment horizontal="center" vertical="center" wrapText="1"/>
    </xf>
    <xf numFmtId="0" fontId="2" fillId="25" borderId="8" xfId="0" applyFont="1" applyFill="1" applyBorder="1" applyAlignment="1" applyProtection="1">
      <alignment horizontal="center" vertical="center" wrapText="1"/>
      <protection locked="0"/>
    </xf>
    <xf numFmtId="0" fontId="4" fillId="12" borderId="1" xfId="0" applyFont="1" applyFill="1" applyBorder="1" applyAlignment="1">
      <alignment horizontal="left" vertical="top" wrapText="1"/>
    </xf>
    <xf numFmtId="0" fontId="4" fillId="13" borderId="1" xfId="0" applyFont="1" applyFill="1" applyBorder="1" applyAlignment="1" applyProtection="1">
      <alignment horizontal="left" vertical="top" wrapText="1"/>
      <protection locked="0"/>
    </xf>
    <xf numFmtId="0" fontId="2" fillId="15" borderId="4" xfId="0" applyFont="1" applyFill="1" applyBorder="1" applyAlignment="1">
      <alignment horizontal="center" vertical="center" wrapText="1"/>
    </xf>
    <xf numFmtId="0" fontId="2" fillId="20" borderId="4" xfId="0" applyFont="1" applyFill="1" applyBorder="1" applyAlignment="1" applyProtection="1">
      <alignment horizontal="center" vertical="center" wrapText="1"/>
      <protection locked="0"/>
    </xf>
    <xf numFmtId="0" fontId="2" fillId="16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34"/>
  <sheetViews>
    <sheetView tabSelected="1" workbookViewId="0">
      <selection activeCell="G26" sqref="G26"/>
    </sheetView>
  </sheetViews>
  <sheetFormatPr baseColWidth="10" defaultColWidth="9.140625" defaultRowHeight="15"/>
  <cols>
    <col min="1" max="1" width="4.7109375" customWidth="1"/>
    <col min="2" max="2" width="5" customWidth="1"/>
    <col min="3" max="3" width="45.140625" customWidth="1"/>
    <col min="4" max="4" width="14.7109375" customWidth="1"/>
    <col min="5" max="5" width="14.42578125" customWidth="1"/>
    <col min="6" max="6" width="13.28515625" customWidth="1"/>
    <col min="7" max="7" width="14.140625" customWidth="1"/>
    <col min="8" max="8" width="15.5703125" customWidth="1"/>
    <col min="9" max="10" width="13.28515625" customWidth="1"/>
    <col min="11" max="11" width="5.42578125" customWidth="1"/>
  </cols>
  <sheetData>
    <row r="1" spans="1:13" ht="17.100000000000001" customHeight="1">
      <c r="A1" s="43" t="s">
        <v>0</v>
      </c>
      <c r="B1" s="44"/>
      <c r="C1" s="44"/>
      <c r="D1" s="44"/>
      <c r="E1" s="44"/>
      <c r="F1" s="44"/>
      <c r="G1" s="44"/>
      <c r="H1" s="44"/>
      <c r="I1" s="1"/>
      <c r="J1" s="1"/>
      <c r="K1" s="1"/>
    </row>
    <row r="2" spans="1:13" ht="17.100000000000001" customHeight="1">
      <c r="A2" s="43" t="s">
        <v>1</v>
      </c>
      <c r="B2" s="44"/>
      <c r="C2" s="44"/>
      <c r="D2" s="44"/>
      <c r="E2" s="44"/>
      <c r="F2" s="44"/>
      <c r="G2" s="44"/>
      <c r="H2" s="44"/>
      <c r="I2" s="1"/>
      <c r="J2" s="1"/>
      <c r="K2" s="1"/>
      <c r="M2" s="26" t="s">
        <v>61</v>
      </c>
    </row>
    <row r="3" spans="1:13" ht="15" customHeight="1">
      <c r="A3" s="45" t="s">
        <v>2</v>
      </c>
      <c r="B3" s="46"/>
      <c r="C3" s="46"/>
      <c r="D3" s="46"/>
      <c r="E3" s="46"/>
      <c r="F3" s="46"/>
      <c r="G3" s="46"/>
      <c r="H3" s="46"/>
      <c r="I3" s="1"/>
      <c r="J3" s="1"/>
      <c r="K3" s="1"/>
    </row>
    <row r="4" spans="1:13" ht="15" customHeight="1">
      <c r="A4" s="1"/>
      <c r="B4" s="1"/>
      <c r="C4" s="1"/>
      <c r="D4" s="1"/>
      <c r="E4" s="1"/>
      <c r="F4" s="2" t="s">
        <v>3</v>
      </c>
      <c r="G4" s="1"/>
      <c r="H4" s="1"/>
      <c r="I4" s="1"/>
      <c r="J4" s="1"/>
      <c r="K4" s="1"/>
    </row>
    <row r="5" spans="1:13" ht="15" customHeight="1">
      <c r="A5" s="47" t="s">
        <v>4</v>
      </c>
      <c r="B5" s="48"/>
      <c r="C5" s="49" t="s">
        <v>5</v>
      </c>
      <c r="D5" s="50"/>
      <c r="E5" s="50"/>
      <c r="F5" s="1"/>
      <c r="G5" s="2" t="s">
        <v>6</v>
      </c>
      <c r="H5" s="2" t="s">
        <v>7</v>
      </c>
      <c r="I5" s="1"/>
      <c r="J5" s="1"/>
      <c r="K5" s="1"/>
    </row>
    <row r="6" spans="1:13" ht="15" customHeight="1">
      <c r="A6" s="37" t="s">
        <v>8</v>
      </c>
      <c r="B6" s="38"/>
      <c r="C6" s="38"/>
      <c r="D6" s="38"/>
      <c r="E6" s="38"/>
      <c r="F6" s="1"/>
      <c r="G6" s="1"/>
      <c r="H6" s="1"/>
      <c r="I6" s="1"/>
      <c r="J6" s="1"/>
      <c r="K6" s="1"/>
    </row>
    <row r="7" spans="1:13" ht="15" customHeight="1">
      <c r="A7" s="37" t="s">
        <v>8</v>
      </c>
      <c r="B7" s="38"/>
      <c r="C7" s="38"/>
      <c r="D7" s="38"/>
      <c r="E7" s="38"/>
      <c r="F7" s="1"/>
      <c r="G7" s="1"/>
      <c r="H7" s="1"/>
      <c r="I7" s="1"/>
      <c r="J7" s="1"/>
      <c r="K7" s="1"/>
    </row>
    <row r="8" spans="1:13" ht="15" customHeight="1">
      <c r="A8" s="1"/>
      <c r="B8" s="1"/>
      <c r="C8" s="1"/>
      <c r="D8" s="1"/>
      <c r="E8" s="1"/>
      <c r="F8" s="3" t="s">
        <v>9</v>
      </c>
      <c r="G8" s="1"/>
      <c r="H8" s="1"/>
      <c r="I8" s="1"/>
      <c r="J8" s="1"/>
      <c r="K8" s="1"/>
    </row>
    <row r="9" spans="1:13" ht="15" customHeight="1">
      <c r="A9" s="39" t="s">
        <v>10</v>
      </c>
      <c r="B9" s="41" t="s">
        <v>11</v>
      </c>
      <c r="C9" s="42"/>
      <c r="D9" s="4" t="s">
        <v>12</v>
      </c>
      <c r="E9" s="5" t="s">
        <v>13</v>
      </c>
      <c r="F9" s="5" t="s">
        <v>14</v>
      </c>
      <c r="G9" s="5" t="s">
        <v>15</v>
      </c>
      <c r="H9" s="5" t="s">
        <v>16</v>
      </c>
      <c r="I9" s="5" t="s">
        <v>17</v>
      </c>
      <c r="J9" s="5" t="s">
        <v>18</v>
      </c>
      <c r="K9" s="1"/>
    </row>
    <row r="10" spans="1:13" ht="80.099999999999994" customHeight="1">
      <c r="A10" s="40"/>
      <c r="B10" s="42"/>
      <c r="C10" s="42"/>
      <c r="D10" s="6" t="s">
        <v>19</v>
      </c>
      <c r="E10" s="7" t="s">
        <v>20</v>
      </c>
      <c r="F10" s="7" t="s">
        <v>21</v>
      </c>
      <c r="G10" s="7" t="s">
        <v>19</v>
      </c>
      <c r="H10" s="7" t="s">
        <v>22</v>
      </c>
      <c r="I10" s="35" t="s">
        <v>23</v>
      </c>
      <c r="J10" s="35" t="s">
        <v>24</v>
      </c>
      <c r="K10" s="1"/>
    </row>
    <row r="11" spans="1:13" ht="30" customHeight="1">
      <c r="A11" s="40"/>
      <c r="B11" s="42"/>
      <c r="C11" s="42"/>
      <c r="D11" s="9" t="s">
        <v>25</v>
      </c>
      <c r="E11" s="8" t="s">
        <v>25</v>
      </c>
      <c r="F11" s="8" t="s">
        <v>25</v>
      </c>
      <c r="G11" s="8" t="s">
        <v>26</v>
      </c>
      <c r="H11" s="8" t="s">
        <v>26</v>
      </c>
      <c r="I11" s="36"/>
      <c r="J11" s="36"/>
      <c r="K11" s="1"/>
    </row>
    <row r="12" spans="1:13" ht="15" customHeight="1">
      <c r="A12" s="10" t="s">
        <v>27</v>
      </c>
      <c r="B12" s="33" t="s">
        <v>28</v>
      </c>
      <c r="C12" s="34"/>
      <c r="D12" s="11">
        <v>39905062</v>
      </c>
      <c r="E12" s="11">
        <v>40016136</v>
      </c>
      <c r="F12" s="11">
        <v>30172484</v>
      </c>
      <c r="G12" s="11">
        <f>+G13+G14+G15+G18</f>
        <v>40231473</v>
      </c>
      <c r="H12" s="11">
        <v>41102689</v>
      </c>
      <c r="I12" s="11">
        <f>+I13+I15</f>
        <v>871216</v>
      </c>
      <c r="J12" s="12">
        <f>(I12/G12)</f>
        <v>2.1655085808068724E-2</v>
      </c>
      <c r="K12" s="1"/>
    </row>
    <row r="13" spans="1:13" ht="15" customHeight="1">
      <c r="A13" s="13" t="s">
        <v>29</v>
      </c>
      <c r="B13" s="27" t="s">
        <v>30</v>
      </c>
      <c r="C13" s="28"/>
      <c r="D13" s="14">
        <v>5995390</v>
      </c>
      <c r="E13" s="14">
        <v>5995390</v>
      </c>
      <c r="F13" s="14">
        <v>6196308</v>
      </c>
      <c r="G13" s="14">
        <v>6181246</v>
      </c>
      <c r="H13" s="14">
        <v>7905230</v>
      </c>
      <c r="I13" s="14">
        <f>+H13-G13</f>
        <v>1723984</v>
      </c>
      <c r="J13" s="15">
        <f>(I13/G13)</f>
        <v>0.27890557987823167</v>
      </c>
      <c r="K13" s="1"/>
    </row>
    <row r="14" spans="1:13" ht="15" customHeight="1">
      <c r="A14" s="13" t="s">
        <v>31</v>
      </c>
      <c r="B14" s="27" t="s">
        <v>32</v>
      </c>
      <c r="C14" s="28"/>
      <c r="D14" s="14">
        <v>386673</v>
      </c>
      <c r="E14" s="14">
        <v>386673</v>
      </c>
      <c r="F14" s="14">
        <v>447080</v>
      </c>
      <c r="G14" s="14">
        <v>398660</v>
      </c>
      <c r="H14" s="14">
        <v>398660</v>
      </c>
      <c r="I14" s="16"/>
      <c r="J14" s="15" t="s">
        <v>27</v>
      </c>
      <c r="K14" s="1"/>
    </row>
    <row r="15" spans="1:13" ht="15" customHeight="1">
      <c r="A15" s="13" t="s">
        <v>33</v>
      </c>
      <c r="B15" s="27" t="s">
        <v>34</v>
      </c>
      <c r="C15" s="28"/>
      <c r="D15" s="14">
        <v>33522959</v>
      </c>
      <c r="E15" s="14">
        <v>33042063</v>
      </c>
      <c r="F15" s="14">
        <v>23262721</v>
      </c>
      <c r="G15" s="14">
        <f>+G19-G18-G14-G13</f>
        <v>33651527</v>
      </c>
      <c r="H15" s="14">
        <v>32798759</v>
      </c>
      <c r="I15" s="14">
        <f>+H15-G15</f>
        <v>-852768</v>
      </c>
      <c r="J15" s="15">
        <f>(I15/G15)</f>
        <v>-2.5341138308523116E-2</v>
      </c>
      <c r="K15" s="1"/>
    </row>
    <row r="16" spans="1:13" ht="15" customHeight="1">
      <c r="A16" s="13" t="s">
        <v>35</v>
      </c>
      <c r="B16" s="27" t="s">
        <v>36</v>
      </c>
      <c r="C16" s="28"/>
      <c r="D16" s="14">
        <v>0</v>
      </c>
      <c r="E16" s="14">
        <v>10</v>
      </c>
      <c r="F16" s="14">
        <v>2922</v>
      </c>
      <c r="G16" s="14">
        <v>0</v>
      </c>
      <c r="H16" s="14">
        <v>0</v>
      </c>
      <c r="I16" s="16"/>
      <c r="J16" s="15" t="s">
        <v>27</v>
      </c>
      <c r="K16" s="1"/>
    </row>
    <row r="17" spans="1:11" ht="15" customHeight="1">
      <c r="A17" s="13" t="s">
        <v>37</v>
      </c>
      <c r="B17" s="27" t="s">
        <v>38</v>
      </c>
      <c r="C17" s="28"/>
      <c r="D17" s="14">
        <v>0</v>
      </c>
      <c r="E17" s="14">
        <v>0</v>
      </c>
      <c r="F17" s="14">
        <v>263453</v>
      </c>
      <c r="G17" s="14">
        <v>0</v>
      </c>
      <c r="H17" s="14">
        <v>0</v>
      </c>
      <c r="I17" s="16"/>
      <c r="J17" s="15" t="s">
        <v>27</v>
      </c>
      <c r="K17" s="1"/>
    </row>
    <row r="18" spans="1:11" ht="15" customHeight="1">
      <c r="A18" s="13" t="s">
        <v>39</v>
      </c>
      <c r="B18" s="27" t="s">
        <v>40</v>
      </c>
      <c r="C18" s="28"/>
      <c r="D18" s="14">
        <v>40</v>
      </c>
      <c r="E18" s="14">
        <v>592000</v>
      </c>
      <c r="F18" s="14">
        <v>0</v>
      </c>
      <c r="G18" s="14">
        <v>40</v>
      </c>
      <c r="H18" s="14">
        <v>40</v>
      </c>
      <c r="I18" s="16"/>
      <c r="J18" s="15" t="s">
        <v>27</v>
      </c>
      <c r="K18" s="1"/>
    </row>
    <row r="19" spans="1:11" ht="15" customHeight="1">
      <c r="A19" s="10" t="s">
        <v>27</v>
      </c>
      <c r="B19" s="33" t="s">
        <v>41</v>
      </c>
      <c r="C19" s="34"/>
      <c r="D19" s="11">
        <v>39905062</v>
      </c>
      <c r="E19" s="11">
        <v>40016136</v>
      </c>
      <c r="F19" s="11">
        <v>24779653</v>
      </c>
      <c r="G19" s="11">
        <f>+G20+G21+G22+G23+G24+G26+G27+G28</f>
        <v>40231473</v>
      </c>
      <c r="H19" s="11">
        <v>41102689</v>
      </c>
      <c r="I19" s="11">
        <f>+I20+I21+I22+I23+I26+I27</f>
        <v>871216</v>
      </c>
      <c r="J19" s="12">
        <f>(I19/G19)</f>
        <v>2.1655085808068724E-2</v>
      </c>
      <c r="K19" s="1"/>
    </row>
    <row r="20" spans="1:11" ht="15" customHeight="1">
      <c r="A20" s="13" t="s">
        <v>42</v>
      </c>
      <c r="B20" s="27" t="s">
        <v>43</v>
      </c>
      <c r="C20" s="28"/>
      <c r="D20" s="14">
        <v>21433427</v>
      </c>
      <c r="E20" s="14">
        <v>20851138</v>
      </c>
      <c r="F20" s="14">
        <v>14085786</v>
      </c>
      <c r="G20" s="14">
        <v>21433427</v>
      </c>
      <c r="H20" s="14">
        <v>22083976</v>
      </c>
      <c r="I20" s="14">
        <f>+H20-G20</f>
        <v>650549</v>
      </c>
      <c r="J20" s="15">
        <f>+I20/G20</f>
        <v>3.0352075755314352E-2</v>
      </c>
      <c r="K20" s="1"/>
    </row>
    <row r="21" spans="1:11" ht="15" customHeight="1">
      <c r="A21" s="13" t="s">
        <v>44</v>
      </c>
      <c r="B21" s="27" t="s">
        <v>45</v>
      </c>
      <c r="C21" s="28"/>
      <c r="D21" s="14">
        <v>4307320</v>
      </c>
      <c r="E21" s="14">
        <v>3791954</v>
      </c>
      <c r="F21" s="14">
        <v>2280126</v>
      </c>
      <c r="G21" s="14">
        <v>4440854</v>
      </c>
      <c r="H21" s="14">
        <v>3822612</v>
      </c>
      <c r="I21" s="14">
        <f t="shared" ref="I21:I27" si="0">+H21-G21</f>
        <v>-618242</v>
      </c>
      <c r="J21" s="15">
        <f t="shared" ref="J21:J27" si="1">+I21/G21</f>
        <v>-0.13921691638590236</v>
      </c>
      <c r="K21" s="1"/>
    </row>
    <row r="22" spans="1:11" ht="15" customHeight="1">
      <c r="A22" s="13" t="s">
        <v>46</v>
      </c>
      <c r="B22" s="27" t="s">
        <v>47</v>
      </c>
      <c r="C22" s="28"/>
      <c r="D22" s="14">
        <v>0</v>
      </c>
      <c r="E22" s="14">
        <v>0</v>
      </c>
      <c r="F22" s="14">
        <v>0</v>
      </c>
      <c r="G22" s="14">
        <v>0</v>
      </c>
      <c r="H22" s="14">
        <v>20</v>
      </c>
      <c r="I22" s="14">
        <f t="shared" si="0"/>
        <v>20</v>
      </c>
      <c r="J22" s="15"/>
      <c r="K22" s="1"/>
    </row>
    <row r="23" spans="1:11" ht="15" customHeight="1">
      <c r="A23" s="13" t="s">
        <v>48</v>
      </c>
      <c r="B23" s="27" t="s">
        <v>30</v>
      </c>
      <c r="C23" s="28"/>
      <c r="D23" s="14">
        <v>12685595</v>
      </c>
      <c r="E23" s="14">
        <v>13005640</v>
      </c>
      <c r="F23" s="14">
        <v>6354973</v>
      </c>
      <c r="G23" s="14">
        <v>12842039</v>
      </c>
      <c r="H23" s="14">
        <v>14235101</v>
      </c>
      <c r="I23" s="14">
        <f t="shared" si="0"/>
        <v>1393062</v>
      </c>
      <c r="J23" s="15">
        <f t="shared" si="1"/>
        <v>0.10847669906624641</v>
      </c>
      <c r="K23" s="1"/>
    </row>
    <row r="24" spans="1:11" ht="15" customHeight="1">
      <c r="A24" s="13" t="s">
        <v>49</v>
      </c>
      <c r="B24" s="27" t="s">
        <v>50</v>
      </c>
      <c r="C24" s="28"/>
      <c r="D24" s="14">
        <v>386693</v>
      </c>
      <c r="E24" s="14">
        <v>386693</v>
      </c>
      <c r="F24" s="14">
        <v>199195</v>
      </c>
      <c r="G24" s="14">
        <v>398680</v>
      </c>
      <c r="H24" s="14">
        <v>398680</v>
      </c>
      <c r="I24" s="14"/>
      <c r="J24" s="15"/>
      <c r="K24" s="1"/>
    </row>
    <row r="25" spans="1:11" ht="15" customHeight="1">
      <c r="A25" s="13" t="s">
        <v>51</v>
      </c>
      <c r="B25" s="27" t="s">
        <v>52</v>
      </c>
      <c r="C25" s="28"/>
      <c r="D25" s="14">
        <v>0</v>
      </c>
      <c r="E25" s="14">
        <v>0</v>
      </c>
      <c r="F25" s="14">
        <v>48540</v>
      </c>
      <c r="G25" s="14">
        <v>0</v>
      </c>
      <c r="H25" s="14">
        <v>0</v>
      </c>
      <c r="I25" s="14"/>
      <c r="J25" s="15"/>
      <c r="K25" s="1"/>
    </row>
    <row r="26" spans="1:11" ht="15" customHeight="1">
      <c r="A26" s="13" t="s">
        <v>53</v>
      </c>
      <c r="B26" s="27" t="s">
        <v>54</v>
      </c>
      <c r="C26" s="28"/>
      <c r="D26" s="14">
        <v>788572</v>
      </c>
      <c r="E26" s="14">
        <v>749143</v>
      </c>
      <c r="F26" s="14">
        <v>229658</v>
      </c>
      <c r="G26" s="14">
        <v>813018</v>
      </c>
      <c r="H26" s="14">
        <v>390883</v>
      </c>
      <c r="I26" s="14">
        <f t="shared" si="0"/>
        <v>-422135</v>
      </c>
      <c r="J26" s="15">
        <f t="shared" si="1"/>
        <v>-0.51921974667227544</v>
      </c>
      <c r="K26" s="1"/>
    </row>
    <row r="27" spans="1:11" ht="15" customHeight="1">
      <c r="A27" s="13" t="s">
        <v>55</v>
      </c>
      <c r="B27" s="27" t="s">
        <v>56</v>
      </c>
      <c r="C27" s="28"/>
      <c r="D27" s="14">
        <v>303435</v>
      </c>
      <c r="E27" s="14">
        <v>1231548</v>
      </c>
      <c r="F27" s="14">
        <v>1581375</v>
      </c>
      <c r="G27" s="14">
        <v>303435</v>
      </c>
      <c r="H27" s="14">
        <v>171397</v>
      </c>
      <c r="I27" s="14">
        <f t="shared" si="0"/>
        <v>-132038</v>
      </c>
      <c r="J27" s="15">
        <f t="shared" si="1"/>
        <v>-0.43514426483431379</v>
      </c>
      <c r="K27" s="1"/>
    </row>
    <row r="28" spans="1:11" ht="15" customHeight="1">
      <c r="A28" s="13" t="s">
        <v>57</v>
      </c>
      <c r="B28" s="27" t="s">
        <v>58</v>
      </c>
      <c r="C28" s="28"/>
      <c r="D28" s="14">
        <v>20</v>
      </c>
      <c r="E28" s="14">
        <v>20</v>
      </c>
      <c r="F28" s="14">
        <v>0</v>
      </c>
      <c r="G28" s="14">
        <v>20</v>
      </c>
      <c r="H28" s="14">
        <v>20</v>
      </c>
      <c r="I28" s="14"/>
      <c r="J28" s="15"/>
      <c r="K28" s="1"/>
    </row>
    <row r="29" spans="1:11" ht="15" customHeight="1">
      <c r="A29" s="16"/>
      <c r="B29" s="17"/>
      <c r="C29" s="18"/>
      <c r="D29" s="16"/>
      <c r="E29" s="16"/>
      <c r="F29" s="16"/>
      <c r="G29" s="16"/>
      <c r="H29" s="16"/>
      <c r="I29" s="14"/>
      <c r="J29" s="15"/>
      <c r="K29" s="1"/>
    </row>
    <row r="30" spans="1:11" ht="15" customHeight="1">
      <c r="A30" s="19"/>
      <c r="B30" s="20"/>
      <c r="C30" s="21"/>
      <c r="D30" s="19"/>
      <c r="E30" s="19"/>
      <c r="F30" s="19"/>
      <c r="G30" s="19"/>
      <c r="H30" s="19"/>
      <c r="I30" s="23"/>
      <c r="J30" s="24"/>
      <c r="K30" s="1"/>
    </row>
    <row r="31" spans="1:11" ht="1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5" customHeight="1" thickBot="1">
      <c r="A32" s="29" t="s">
        <v>59</v>
      </c>
      <c r="B32" s="30"/>
      <c r="C32" s="30"/>
      <c r="D32" s="22">
        <v>39225013</v>
      </c>
      <c r="E32" s="22">
        <v>38407974</v>
      </c>
      <c r="F32" s="22">
        <v>23009182</v>
      </c>
      <c r="G32" s="22">
        <v>39539436</v>
      </c>
      <c r="H32" s="22">
        <v>40536375</v>
      </c>
      <c r="I32" s="22">
        <v>760129</v>
      </c>
      <c r="J32" s="25">
        <f>(I32/G32)</f>
        <v>1.9224578721861386E-2</v>
      </c>
      <c r="K32" s="1"/>
    </row>
    <row r="33" spans="1:11" ht="15" customHeight="1">
      <c r="A33" s="31" t="s">
        <v>60</v>
      </c>
      <c r="B33" s="32"/>
      <c r="C33" s="32"/>
      <c r="D33" s="32"/>
      <c r="E33" s="32"/>
      <c r="F33" s="32"/>
      <c r="G33" s="32"/>
      <c r="H33" s="32"/>
      <c r="I33" s="1"/>
      <c r="J33" s="1"/>
      <c r="K33" s="1"/>
    </row>
    <row r="34" spans="1:11" ht="5.0999999999999996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</sheetData>
  <mergeCells count="30">
    <mergeCell ref="A1:H1"/>
    <mergeCell ref="A2:H2"/>
    <mergeCell ref="A3:H3"/>
    <mergeCell ref="A5:B5"/>
    <mergeCell ref="C5:E5"/>
    <mergeCell ref="A6:E6"/>
    <mergeCell ref="A7:E7"/>
    <mergeCell ref="A9:A11"/>
    <mergeCell ref="B9:C11"/>
    <mergeCell ref="I10:I11"/>
    <mergeCell ref="J10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32:C32"/>
    <mergeCell ref="A33:H33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2025-09-26T15:01:30Z</dcterms:modified>
</cp:coreProperties>
</file>