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296D3598-67F3-4793-BA39-5974C6DFB6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analitico'!$B$2:$L$39</definedName>
    <definedName name="JR_PAGE_ANCHOR_0_1">'cuadro Comparativo analitico'!$B$2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23" i="1"/>
  <c r="E13" i="1"/>
  <c r="E19" i="1"/>
  <c r="E24" i="1"/>
  <c r="N24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1" i="1"/>
  <c r="K21" i="1" s="1"/>
  <c r="J20" i="1"/>
  <c r="K20" i="1" s="1"/>
  <c r="J19" i="1"/>
  <c r="K19" i="1" s="1"/>
  <c r="J17" i="1"/>
  <c r="K17" i="1" s="1"/>
  <c r="J15" i="1"/>
  <c r="K15" i="1" s="1"/>
  <c r="J14" i="1"/>
  <c r="K14" i="1" s="1"/>
  <c r="J13" i="1"/>
  <c r="K13" i="1" s="1"/>
</calcChain>
</file>

<file path=xl/sharedStrings.xml><?xml version="1.0" encoding="utf-8"?>
<sst xmlns="http://schemas.openxmlformats.org/spreadsheetml/2006/main" count="81" uniqueCount="71">
  <si>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</si>
  <si>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</si>
  <si>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</si>
  <si>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</si>
  <si>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</si>
  <si>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SALUD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</si>
  <si>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</si>
  <si>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16</t>
    </r>
  </si>
  <si>
    <r>
      <rPr>
        <sz val="10"/>
        <rFont val="Aptos Narrow"/>
        <family val="2"/>
      </rPr>
      <t xml:space="preserve"> 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</si>
  <si>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</si>
  <si>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</si>
  <si>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</si>
  <si>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</si>
  <si>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</si>
  <si>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</si>
  <si>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</si>
  <si>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</si>
  <si>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</si>
  <si>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</si>
  <si>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</si>
  <si>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</si>
  <si>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</si>
  <si>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</si>
  <si>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</si>
  <si>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</si>
  <si>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</si>
  <si>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</si>
  <si>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IMPOSICIONES PREVISIONALES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</si>
  <si>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</si>
  <si>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</si>
  <si>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</si>
  <si>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</si>
  <si>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</si>
  <si>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</si>
  <si>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</si>
  <si>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</si>
  <si>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</si>
  <si>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</si>
  <si>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</si>
  <si>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</si>
  <si>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</si>
  <si>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</si>
  <si>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</si>
  <si>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</si>
  <si>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</si>
  <si>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</si>
  <si>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</si>
  <si>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</si>
  <si>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</si>
  <si>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</si>
  <si>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</si>
  <si>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</si>
  <si>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</si>
  <si>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</si>
  <si>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</si>
  <si>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</si>
  <si>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</si>
  <si>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</si>
  <si>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</si>
  <si>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</si>
  <si>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</si>
  <si>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PRÉSTAMOS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</si>
  <si>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</si>
  <si>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</si>
  <si>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</si>
  <si>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</si>
  <si>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</si>
  <si>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</si>
  <si>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PRESUPUESTO VIGENTE
AÑO 2025 A AGOSTO</t>
  </si>
  <si>
    <t>EJECUCIÓN AÑO 2025
AL 31 DE AGOSTO</t>
  </si>
  <si>
    <t>LEY DE PPTOS AÑO 2025 (Inicial+Reajuste+
Leyes Especiales)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</si>
</sst>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ptos Narrow"/>
      <family val="2"/>
    </font>
    <font>
      <sz val="8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2" fillId="18" borderId="6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2" fillId="23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>
      <alignment horizontal="center" vertical="center" wrapText="1"/>
    </xf>
    <xf numFmtId="0" fontId="3" fillId="25" borderId="5" xfId="0" applyFont="1" applyFill="1" applyBorder="1" applyAlignment="1">
      <alignment horizontal="center" vertical="top" wrapText="1"/>
    </xf>
    <xf numFmtId="3" fontId="2" fillId="28" borderId="5" xfId="0" applyNumberFormat="1" applyFont="1" applyFill="1" applyBorder="1" applyAlignment="1">
      <alignment horizontal="right" vertical="top" wrapText="1"/>
    </xf>
    <xf numFmtId="0" fontId="3" fillId="30" borderId="9" xfId="0" applyFont="1" applyFill="1" applyBorder="1" applyAlignment="1">
      <alignment horizontal="center" vertical="top" wrapText="1"/>
    </xf>
    <xf numFmtId="3" fontId="3" fillId="33" borderId="9" xfId="0" applyNumberFormat="1" applyFont="1" applyFill="1" applyBorder="1" applyAlignment="1">
      <alignment horizontal="right" vertical="top" wrapText="1"/>
    </xf>
    <xf numFmtId="0" fontId="0" fillId="35" borderId="9" xfId="0" applyFill="1" applyBorder="1" applyAlignment="1" applyProtection="1">
      <alignment wrapText="1"/>
      <protection locked="0"/>
    </xf>
    <xf numFmtId="0" fontId="0" fillId="36" borderId="10" xfId="0" applyFill="1" applyBorder="1" applyAlignment="1" applyProtection="1">
      <alignment wrapText="1"/>
      <protection locked="0"/>
    </xf>
    <xf numFmtId="0" fontId="0" fillId="37" borderId="11" xfId="0" applyFill="1" applyBorder="1" applyAlignment="1" applyProtection="1">
      <alignment wrapText="1"/>
      <protection locked="0"/>
    </xf>
    <xf numFmtId="0" fontId="0" fillId="38" borderId="12" xfId="0" applyFill="1" applyBorder="1" applyAlignment="1" applyProtection="1">
      <alignment wrapText="1"/>
      <protection locked="0"/>
    </xf>
    <xf numFmtId="3" fontId="2" fillId="41" borderId="6" xfId="0" applyNumberFormat="1" applyFont="1" applyFill="1" applyBorder="1" applyAlignment="1">
      <alignment horizontal="right" vertical="center" wrapText="1"/>
    </xf>
    <xf numFmtId="0" fontId="7" fillId="22" borderId="7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4" borderId="0" xfId="0" applyFill="1" applyAlignment="1" applyProtection="1">
      <alignment horizontal="center" wrapText="1"/>
      <protection locked="0"/>
    </xf>
    <xf numFmtId="164" fontId="2" fillId="29" borderId="5" xfId="0" applyNumberFormat="1" applyFont="1" applyFill="1" applyBorder="1" applyAlignment="1">
      <alignment horizontal="center" vertical="top" wrapText="1"/>
    </xf>
    <xf numFmtId="164" fontId="3" fillId="34" borderId="9" xfId="0" applyNumberFormat="1" applyFont="1" applyFill="1" applyBorder="1" applyAlignment="1">
      <alignment horizontal="center" vertical="top" wrapText="1"/>
    </xf>
    <xf numFmtId="0" fontId="0" fillId="36" borderId="10" xfId="0" applyFill="1" applyBorder="1" applyAlignment="1" applyProtection="1">
      <alignment horizontal="center" wrapText="1"/>
      <protection locked="0"/>
    </xf>
    <xf numFmtId="164" fontId="2" fillId="42" borderId="6" xfId="0" applyNumberFormat="1" applyFont="1" applyFill="1" applyBorder="1" applyAlignment="1">
      <alignment horizontal="center" vertical="center" wrapText="1"/>
    </xf>
    <xf numFmtId="3" fontId="3" fillId="45" borderId="9" xfId="0" applyNumberFormat="1" applyFont="1" applyFill="1" applyBorder="1" applyAlignment="1">
      <alignment horizontal="right" vertical="top" wrapText="1"/>
    </xf>
    <xf numFmtId="3" fontId="0" fillId="4" borderId="0" xfId="0" applyNumberFormat="1" applyFill="1" applyAlignment="1" applyProtection="1">
      <alignment wrapText="1"/>
      <protection locked="0"/>
    </xf>
    <xf numFmtId="3" fontId="0" fillId="0" borderId="0" xfId="0" applyNumberFormat="1"/>
    <xf numFmtId="0" fontId="2" fillId="45" borderId="7" xfId="0" applyFont="1" applyFill="1" applyBorder="1" applyAlignment="1">
      <alignment horizontal="center" vertical="top" wrapText="1"/>
    </xf>
    <xf numFmtId="0" fontId="2" fillId="45" borderId="8" xfId="0" applyFont="1" applyFill="1" applyBorder="1" applyAlignment="1">
      <alignment horizontal="center" vertical="center" wrapText="1"/>
    </xf>
    <xf numFmtId="0" fontId="3" fillId="31" borderId="9" xfId="0" applyFont="1" applyFill="1" applyBorder="1" applyAlignment="1">
      <alignment horizontal="left" vertical="top" wrapText="1"/>
    </xf>
    <xf numFmtId="0" fontId="3" fillId="32" borderId="9" xfId="0" applyFont="1" applyFill="1" applyBorder="1" applyAlignment="1" applyProtection="1">
      <alignment horizontal="left" vertical="top" wrapText="1"/>
      <protection locked="0"/>
    </xf>
    <xf numFmtId="0" fontId="2" fillId="39" borderId="6" xfId="0" applyFont="1" applyFill="1" applyBorder="1" applyAlignment="1">
      <alignment horizontal="left" vertical="top" wrapText="1"/>
    </xf>
    <xf numFmtId="0" fontId="2" fillId="40" borderId="6" xfId="0" applyFont="1" applyFill="1" applyBorder="1" applyAlignment="1" applyProtection="1">
      <alignment horizontal="left" vertical="top" wrapText="1"/>
      <protection locked="0"/>
    </xf>
    <xf numFmtId="0" fontId="5" fillId="43" borderId="1" xfId="0" applyFont="1" applyFill="1" applyBorder="1" applyAlignment="1">
      <alignment horizontal="left" wrapText="1"/>
    </xf>
    <xf numFmtId="0" fontId="5" fillId="44" borderId="1" xfId="0" applyFont="1" applyFill="1" applyBorder="1" applyAlignment="1" applyProtection="1">
      <alignment horizontal="left" wrapText="1"/>
      <protection locked="0"/>
    </xf>
    <xf numFmtId="0" fontId="2" fillId="26" borderId="5" xfId="0" applyFont="1" applyFill="1" applyBorder="1" applyAlignment="1">
      <alignment horizontal="left" vertical="top" wrapText="1"/>
    </xf>
    <xf numFmtId="0" fontId="2" fillId="27" borderId="5" xfId="0" applyFont="1" applyFill="1" applyBorder="1" applyAlignment="1" applyProtection="1">
      <alignment horizontal="left" vertical="top" wrapText="1"/>
      <protection locked="0"/>
    </xf>
    <xf numFmtId="0" fontId="2" fillId="45" borderId="8" xfId="0" applyFont="1" applyFill="1" applyBorder="1" applyAlignment="1">
      <alignment horizontal="center" vertical="center" wrapText="1"/>
    </xf>
    <xf numFmtId="0" fontId="2" fillId="45" borderId="8" xfId="0" applyFont="1" applyFill="1" applyBorder="1" applyAlignment="1" applyProtection="1">
      <alignment horizontal="center" vertical="center" wrapText="1"/>
      <protection locked="0"/>
    </xf>
    <xf numFmtId="0" fontId="4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 applyProtection="1">
      <alignment horizontal="left" vertical="top" wrapText="1"/>
      <protection locked="0"/>
    </xf>
    <xf numFmtId="0" fontId="2" fillId="15" borderId="4" xfId="0" applyFont="1" applyFill="1" applyBorder="1" applyAlignment="1">
      <alignment horizontal="center" vertical="center" wrapText="1"/>
    </xf>
    <xf numFmtId="0" fontId="2" fillId="20" borderId="4" xfId="0" applyFont="1" applyFill="1" applyBorder="1" applyAlignment="1" applyProtection="1">
      <alignment horizontal="center" vertical="center" wrapText="1"/>
      <protection locked="0"/>
    </xf>
    <xf numFmtId="0" fontId="2" fillId="16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7" fillId="21" borderId="7" xfId="0" applyFont="1" applyFill="1" applyBorder="1" applyAlignment="1">
      <alignment horizontal="center" vertical="top" wrapText="1"/>
    </xf>
    <xf numFmtId="0" fontId="7" fillId="45" borderId="7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B2:N39"/>
  <sheetViews>
    <sheetView tabSelected="1" view="pageBreakPreview" zoomScaleNormal="100" zoomScaleSheetLayoutView="100" workbookViewId="0"/>
  </sheetViews>
  <sheetFormatPr baseColWidth="10" defaultColWidth="9.140625" defaultRowHeight="15"/>
  <cols>
    <col min="1" max="1" width="6.28515625" customWidth="1"/>
    <col min="2" max="2" width="4.7109375" customWidth="1"/>
    <col min="3" max="3" width="5" customWidth="1"/>
    <col min="4" max="4" width="45.140625" customWidth="1"/>
    <col min="5" max="10" width="17.140625" customWidth="1"/>
    <col min="11" max="11" width="13.28515625" style="18" customWidth="1"/>
    <col min="12" max="12" width="5.42578125" customWidth="1"/>
    <col min="14" max="14" width="10.28515625" bestFit="1" customWidth="1"/>
  </cols>
  <sheetData>
    <row r="2" spans="2:12" ht="17.100000000000001" customHeight="1">
      <c r="B2" s="45" t="s">
        <v>0</v>
      </c>
      <c r="C2" s="46"/>
      <c r="D2" s="46"/>
      <c r="E2" s="46"/>
      <c r="F2" s="46"/>
      <c r="G2" s="46"/>
      <c r="H2" s="46"/>
      <c r="I2" s="46"/>
      <c r="J2" s="1"/>
      <c r="K2" s="19"/>
      <c r="L2" s="1"/>
    </row>
    <row r="3" spans="2:12" ht="17.100000000000001" customHeight="1">
      <c r="B3" s="45" t="s">
        <v>1</v>
      </c>
      <c r="C3" s="46"/>
      <c r="D3" s="46"/>
      <c r="E3" s="46"/>
      <c r="F3" s="46"/>
      <c r="G3" s="46"/>
      <c r="H3" s="46"/>
      <c r="I3" s="46"/>
      <c r="J3" s="1"/>
      <c r="K3" s="19"/>
      <c r="L3" s="1"/>
    </row>
    <row r="4" spans="2:12" ht="15" customHeight="1">
      <c r="B4" s="47" t="s">
        <v>2</v>
      </c>
      <c r="C4" s="48"/>
      <c r="D4" s="48"/>
      <c r="E4" s="48"/>
      <c r="F4" s="48"/>
      <c r="G4" s="48"/>
      <c r="H4" s="48"/>
      <c r="I4" s="48"/>
      <c r="J4" s="1"/>
      <c r="K4" s="19"/>
      <c r="L4" s="1"/>
    </row>
    <row r="5" spans="2:12" ht="15" customHeight="1">
      <c r="B5" s="1"/>
      <c r="C5" s="1"/>
      <c r="D5" s="1"/>
      <c r="E5" s="1"/>
      <c r="F5" s="1"/>
      <c r="G5" s="2" t="s">
        <v>3</v>
      </c>
      <c r="H5" s="1"/>
      <c r="I5" s="1"/>
      <c r="J5" s="1"/>
      <c r="K5" s="19"/>
      <c r="L5" s="1"/>
    </row>
    <row r="6" spans="2:12" ht="15" customHeight="1">
      <c r="B6" s="49" t="s">
        <v>4</v>
      </c>
      <c r="C6" s="50"/>
      <c r="D6" s="51" t="s">
        <v>5</v>
      </c>
      <c r="E6" s="52"/>
      <c r="F6" s="52"/>
      <c r="G6" s="1"/>
      <c r="H6" s="2" t="s">
        <v>6</v>
      </c>
      <c r="I6" s="2" t="s">
        <v>7</v>
      </c>
      <c r="J6" s="1"/>
      <c r="K6" s="19"/>
      <c r="L6" s="1"/>
    </row>
    <row r="7" spans="2:12" ht="15" customHeight="1">
      <c r="B7" s="39" t="s">
        <v>8</v>
      </c>
      <c r="C7" s="40"/>
      <c r="D7" s="40"/>
      <c r="E7" s="40"/>
      <c r="F7" s="40"/>
      <c r="G7" s="1"/>
      <c r="H7" s="1"/>
      <c r="I7" s="1"/>
      <c r="J7" s="1"/>
      <c r="K7" s="19"/>
      <c r="L7" s="1"/>
    </row>
    <row r="8" spans="2:12" ht="15" customHeight="1">
      <c r="B8" s="39" t="s">
        <v>8</v>
      </c>
      <c r="C8" s="40"/>
      <c r="D8" s="40"/>
      <c r="E8" s="40"/>
      <c r="F8" s="40"/>
      <c r="G8" s="1"/>
      <c r="H8" s="1"/>
      <c r="I8" s="1"/>
      <c r="J8" s="1"/>
      <c r="K8" s="19"/>
      <c r="L8" s="1"/>
    </row>
    <row r="9" spans="2:12" ht="15" customHeight="1">
      <c r="B9" s="1"/>
      <c r="C9" s="1"/>
      <c r="D9" s="1"/>
      <c r="E9" s="1"/>
      <c r="F9" s="1"/>
      <c r="G9" s="3" t="s">
        <v>9</v>
      </c>
      <c r="H9" s="1"/>
      <c r="I9" s="1"/>
      <c r="J9" s="1"/>
      <c r="K9" s="19"/>
      <c r="L9" s="1"/>
    </row>
    <row r="10" spans="2:12" ht="15" customHeight="1">
      <c r="B10" s="41" t="s">
        <v>10</v>
      </c>
      <c r="C10" s="43" t="s">
        <v>11</v>
      </c>
      <c r="D10" s="44"/>
      <c r="E10" s="4" t="s">
        <v>12</v>
      </c>
      <c r="F10" s="5" t="s">
        <v>13</v>
      </c>
      <c r="G10" s="5" t="s">
        <v>14</v>
      </c>
      <c r="H10" s="5" t="s">
        <v>15</v>
      </c>
      <c r="I10" s="5" t="s">
        <v>16</v>
      </c>
      <c r="J10" s="5" t="s">
        <v>17</v>
      </c>
      <c r="K10" s="5" t="s">
        <v>18</v>
      </c>
      <c r="L10" s="1"/>
    </row>
    <row r="11" spans="2:12" ht="80.099999999999994" customHeight="1">
      <c r="B11" s="42"/>
      <c r="C11" s="44"/>
      <c r="D11" s="44"/>
      <c r="E11" s="53" t="s">
        <v>70</v>
      </c>
      <c r="F11" s="17" t="s">
        <v>68</v>
      </c>
      <c r="G11" s="17" t="s">
        <v>69</v>
      </c>
      <c r="H11" s="54" t="s">
        <v>70</v>
      </c>
      <c r="I11" s="27" t="s">
        <v>19</v>
      </c>
      <c r="J11" s="37" t="s">
        <v>20</v>
      </c>
      <c r="K11" s="37" t="s">
        <v>21</v>
      </c>
      <c r="L11" s="1"/>
    </row>
    <row r="12" spans="2:12" ht="30" customHeight="1">
      <c r="B12" s="42"/>
      <c r="C12" s="44"/>
      <c r="D12" s="44"/>
      <c r="E12" s="7" t="s">
        <v>22</v>
      </c>
      <c r="F12" s="6" t="s">
        <v>22</v>
      </c>
      <c r="G12" s="6" t="s">
        <v>22</v>
      </c>
      <c r="H12" s="28" t="s">
        <v>23</v>
      </c>
      <c r="I12" s="28" t="s">
        <v>23</v>
      </c>
      <c r="J12" s="38"/>
      <c r="K12" s="38"/>
      <c r="L12" s="1"/>
    </row>
    <row r="13" spans="2:12" ht="15" customHeight="1">
      <c r="B13" s="8" t="s">
        <v>24</v>
      </c>
      <c r="C13" s="35" t="s">
        <v>25</v>
      </c>
      <c r="D13" s="36"/>
      <c r="E13" s="9">
        <f>SUM(E14,E15,E16,E17,E18,E19,E20,E21,E22)</f>
        <v>16110915262</v>
      </c>
      <c r="F13" s="9">
        <v>17262034303</v>
      </c>
      <c r="G13" s="9">
        <v>13639522165</v>
      </c>
      <c r="H13" s="9">
        <v>16335615587</v>
      </c>
      <c r="I13" s="9">
        <v>17236593174</v>
      </c>
      <c r="J13" s="9">
        <f>I13-H13</f>
        <v>900977587</v>
      </c>
      <c r="K13" s="20">
        <f>(J13/H13)</f>
        <v>5.5154186397297716E-2</v>
      </c>
      <c r="L13" s="1"/>
    </row>
    <row r="14" spans="2:12" ht="15" customHeight="1">
      <c r="B14" s="10" t="s">
        <v>26</v>
      </c>
      <c r="C14" s="29" t="s">
        <v>27</v>
      </c>
      <c r="D14" s="30"/>
      <c r="E14" s="11">
        <v>2998507095</v>
      </c>
      <c r="F14" s="11">
        <v>2998507095</v>
      </c>
      <c r="G14" s="11">
        <v>2297166358</v>
      </c>
      <c r="H14" s="11">
        <v>3022495152</v>
      </c>
      <c r="I14" s="11">
        <v>3188389243</v>
      </c>
      <c r="J14" s="11">
        <f>I14-H14</f>
        <v>165894091</v>
      </c>
      <c r="K14" s="21">
        <f>(J14/H14)</f>
        <v>5.4886470501111326E-2</v>
      </c>
      <c r="L14" s="1"/>
    </row>
    <row r="15" spans="2:12" ht="15" customHeight="1">
      <c r="B15" s="10" t="s">
        <v>28</v>
      </c>
      <c r="C15" s="29" t="s">
        <v>29</v>
      </c>
      <c r="D15" s="30"/>
      <c r="E15" s="11">
        <v>342216978</v>
      </c>
      <c r="F15" s="11">
        <v>341493783</v>
      </c>
      <c r="G15" s="11">
        <v>287772543</v>
      </c>
      <c r="H15" s="11">
        <v>352715188</v>
      </c>
      <c r="I15" s="11">
        <v>372368181</v>
      </c>
      <c r="J15" s="11">
        <f>I15-H15</f>
        <v>19652993</v>
      </c>
      <c r="K15" s="21">
        <f>(J15/H15)</f>
        <v>5.5719157180155222E-2</v>
      </c>
      <c r="L15" s="1"/>
    </row>
    <row r="16" spans="2:12" ht="15" customHeight="1">
      <c r="B16" s="10" t="s">
        <v>30</v>
      </c>
      <c r="C16" s="29" t="s">
        <v>31</v>
      </c>
      <c r="D16" s="30"/>
      <c r="E16" s="11">
        <v>1103448</v>
      </c>
      <c r="F16" s="11">
        <v>1103449</v>
      </c>
      <c r="G16" s="11">
        <v>788938</v>
      </c>
      <c r="H16" s="11">
        <v>1137656</v>
      </c>
      <c r="I16" s="11">
        <v>1137656</v>
      </c>
      <c r="J16" s="12"/>
      <c r="K16" s="21" t="s">
        <v>24</v>
      </c>
      <c r="L16" s="1"/>
    </row>
    <row r="17" spans="2:14" ht="15" customHeight="1">
      <c r="B17" s="10" t="s">
        <v>32</v>
      </c>
      <c r="C17" s="29" t="s">
        <v>33</v>
      </c>
      <c r="D17" s="30"/>
      <c r="E17" s="11">
        <v>180617173</v>
      </c>
      <c r="F17" s="11">
        <v>181882218</v>
      </c>
      <c r="G17" s="11">
        <v>168739962</v>
      </c>
      <c r="H17" s="11">
        <v>186014925</v>
      </c>
      <c r="I17" s="11">
        <v>192174709</v>
      </c>
      <c r="J17" s="11">
        <f>I17-H17</f>
        <v>6159784</v>
      </c>
      <c r="K17" s="21">
        <f>(J17/H17)</f>
        <v>3.3114461111117828E-2</v>
      </c>
      <c r="L17" s="1"/>
    </row>
    <row r="18" spans="2:14" ht="15" customHeight="1">
      <c r="B18" s="10" t="s">
        <v>34</v>
      </c>
      <c r="C18" s="29" t="s">
        <v>35</v>
      </c>
      <c r="D18" s="30"/>
      <c r="E18" s="11">
        <v>100337427</v>
      </c>
      <c r="F18" s="11">
        <v>107507869</v>
      </c>
      <c r="G18" s="11">
        <v>142295540</v>
      </c>
      <c r="H18" s="11">
        <v>101150377</v>
      </c>
      <c r="I18" s="11">
        <v>101150377</v>
      </c>
      <c r="J18" s="12"/>
      <c r="K18" s="21" t="s">
        <v>24</v>
      </c>
      <c r="L18" s="1"/>
    </row>
    <row r="19" spans="2:14" ht="15" customHeight="1">
      <c r="B19" s="10" t="s">
        <v>36</v>
      </c>
      <c r="C19" s="29" t="s">
        <v>37</v>
      </c>
      <c r="D19" s="30"/>
      <c r="E19" s="11">
        <f>12337098300 + 17723320</f>
        <v>12354821620</v>
      </c>
      <c r="F19" s="11">
        <v>13349702387</v>
      </c>
      <c r="G19" s="11">
        <v>9592003301</v>
      </c>
      <c r="H19" s="11">
        <v>12534658122</v>
      </c>
      <c r="I19" s="11">
        <v>13217131912</v>
      </c>
      <c r="J19" s="11">
        <f>I19-H19</f>
        <v>682473790</v>
      </c>
      <c r="K19" s="21">
        <f>(J19/H19)</f>
        <v>5.44469409023743E-2</v>
      </c>
      <c r="L19" s="1"/>
    </row>
    <row r="20" spans="2:14" ht="15" customHeight="1">
      <c r="B20" s="10" t="s">
        <v>38</v>
      </c>
      <c r="C20" s="29" t="s">
        <v>39</v>
      </c>
      <c r="D20" s="30"/>
      <c r="E20" s="11">
        <v>25788970</v>
      </c>
      <c r="F20" s="11">
        <v>25788990</v>
      </c>
      <c r="G20" s="11">
        <v>1106960242</v>
      </c>
      <c r="H20" s="11">
        <v>26588429</v>
      </c>
      <c r="I20" s="11">
        <v>37588429</v>
      </c>
      <c r="J20" s="11">
        <f>I20-H20</f>
        <v>11000000</v>
      </c>
      <c r="K20" s="21">
        <f>(J20/H20)</f>
        <v>0.41371380008950509</v>
      </c>
      <c r="L20" s="1"/>
    </row>
    <row r="21" spans="2:14" ht="15" customHeight="1">
      <c r="B21" s="10" t="s">
        <v>40</v>
      </c>
      <c r="C21" s="29" t="s">
        <v>41</v>
      </c>
      <c r="D21" s="30"/>
      <c r="E21" s="11">
        <v>107522171</v>
      </c>
      <c r="F21" s="11">
        <v>103918735</v>
      </c>
      <c r="G21" s="11">
        <v>43795281</v>
      </c>
      <c r="H21" s="11">
        <v>110855358</v>
      </c>
      <c r="I21" s="11">
        <v>126652287</v>
      </c>
      <c r="J21" s="11">
        <f>I21-H21</f>
        <v>15796929</v>
      </c>
      <c r="K21" s="21">
        <f>(J21/H21)</f>
        <v>0.14250036520562226</v>
      </c>
      <c r="L21" s="1"/>
    </row>
    <row r="22" spans="2:14" ht="15" customHeight="1">
      <c r="B22" s="10" t="s">
        <v>42</v>
      </c>
      <c r="C22" s="29" t="s">
        <v>43</v>
      </c>
      <c r="D22" s="30"/>
      <c r="E22" s="11">
        <v>380</v>
      </c>
      <c r="F22" s="11">
        <v>152129777</v>
      </c>
      <c r="G22" s="11">
        <v>0</v>
      </c>
      <c r="H22" s="11">
        <v>380</v>
      </c>
      <c r="I22" s="11">
        <v>380</v>
      </c>
      <c r="J22" s="12"/>
      <c r="K22" s="21" t="s">
        <v>24</v>
      </c>
      <c r="L22" s="1"/>
    </row>
    <row r="23" spans="2:14" ht="15" customHeight="1">
      <c r="B23" s="8" t="s">
        <v>24</v>
      </c>
      <c r="C23" s="35" t="s">
        <v>44</v>
      </c>
      <c r="D23" s="36"/>
      <c r="E23" s="9">
        <f>SUM(E24,E25,E26,E27,E28,E29,E30,E31,E32,E33,E34)</f>
        <v>16110915262</v>
      </c>
      <c r="F23" s="9">
        <v>17262034303</v>
      </c>
      <c r="G23" s="9">
        <v>12628909786</v>
      </c>
      <c r="H23" s="9">
        <v>16335615587</v>
      </c>
      <c r="I23" s="9">
        <v>17236593174</v>
      </c>
      <c r="J23" s="9">
        <f t="shared" ref="J23:J34" si="0">I23-H23</f>
        <v>900977587</v>
      </c>
      <c r="K23" s="20">
        <f t="shared" ref="K23:K34" si="1">(J23/H23)</f>
        <v>5.5154186397297716E-2</v>
      </c>
      <c r="L23" s="1"/>
    </row>
    <row r="24" spans="2:14" ht="15" customHeight="1">
      <c r="B24" s="10" t="s">
        <v>45</v>
      </c>
      <c r="C24" s="29" t="s">
        <v>46</v>
      </c>
      <c r="D24" s="30"/>
      <c r="E24" s="11">
        <f>5923950133 + 17723320</f>
        <v>5941673453</v>
      </c>
      <c r="F24" s="11">
        <v>5894412289</v>
      </c>
      <c r="G24" s="11">
        <v>4161528701</v>
      </c>
      <c r="H24" s="11">
        <v>5941673453</v>
      </c>
      <c r="I24" s="24">
        <v>6068671400</v>
      </c>
      <c r="J24" s="24">
        <f t="shared" si="0"/>
        <v>126997947</v>
      </c>
      <c r="K24" s="21">
        <f t="shared" si="1"/>
        <v>2.1374104114704872E-2</v>
      </c>
      <c r="L24" s="25"/>
      <c r="N24" s="26">
        <f>H24-E24</f>
        <v>0</v>
      </c>
    </row>
    <row r="25" spans="2:14" ht="15" customHeight="1">
      <c r="B25" s="10" t="s">
        <v>47</v>
      </c>
      <c r="C25" s="29" t="s">
        <v>48</v>
      </c>
      <c r="D25" s="30"/>
      <c r="E25" s="11">
        <v>3297871724</v>
      </c>
      <c r="F25" s="11">
        <v>3840583382</v>
      </c>
      <c r="G25" s="11">
        <v>3026212310</v>
      </c>
      <c r="H25" s="11">
        <v>3400105763</v>
      </c>
      <c r="I25" s="24">
        <v>3951320939</v>
      </c>
      <c r="J25" s="24">
        <f t="shared" si="0"/>
        <v>551215176</v>
      </c>
      <c r="K25" s="21">
        <f t="shared" si="1"/>
        <v>0.16211706765075706</v>
      </c>
      <c r="L25" s="1"/>
    </row>
    <row r="26" spans="2:14" ht="15" customHeight="1">
      <c r="B26" s="10" t="s">
        <v>49</v>
      </c>
      <c r="C26" s="29" t="s">
        <v>50</v>
      </c>
      <c r="D26" s="30"/>
      <c r="E26" s="11">
        <v>1220305616</v>
      </c>
      <c r="F26" s="11">
        <v>1400470664</v>
      </c>
      <c r="G26" s="11">
        <v>1155973352</v>
      </c>
      <c r="H26" s="11">
        <v>1247149089</v>
      </c>
      <c r="I26" s="11">
        <v>1229035222</v>
      </c>
      <c r="J26" s="11">
        <f t="shared" si="0"/>
        <v>-18113867</v>
      </c>
      <c r="K26" s="21">
        <f t="shared" si="1"/>
        <v>-1.4524219405495633E-2</v>
      </c>
      <c r="L26" s="1"/>
    </row>
    <row r="27" spans="2:14" ht="15" customHeight="1">
      <c r="B27" s="10" t="s">
        <v>51</v>
      </c>
      <c r="C27" s="29" t="s">
        <v>29</v>
      </c>
      <c r="D27" s="30"/>
      <c r="E27" s="11">
        <v>4440689890</v>
      </c>
      <c r="F27" s="11">
        <v>4438562560</v>
      </c>
      <c r="G27" s="11">
        <v>3136353790</v>
      </c>
      <c r="H27" s="11">
        <v>4498791102</v>
      </c>
      <c r="I27" s="11">
        <v>4643510185</v>
      </c>
      <c r="J27" s="11">
        <f t="shared" si="0"/>
        <v>144719083</v>
      </c>
      <c r="K27" s="21">
        <f t="shared" si="1"/>
        <v>3.2168438080101815E-2</v>
      </c>
      <c r="L27" s="1"/>
    </row>
    <row r="28" spans="2:14" ht="15" customHeight="1">
      <c r="B28" s="10" t="s">
        <v>52</v>
      </c>
      <c r="C28" s="29" t="s">
        <v>53</v>
      </c>
      <c r="D28" s="30"/>
      <c r="E28" s="11">
        <v>78397091</v>
      </c>
      <c r="F28" s="11">
        <v>120218241</v>
      </c>
      <c r="G28" s="11">
        <v>99384775</v>
      </c>
      <c r="H28" s="11">
        <v>80827401</v>
      </c>
      <c r="I28" s="11">
        <v>80867987</v>
      </c>
      <c r="J28" s="11">
        <f t="shared" si="0"/>
        <v>40586</v>
      </c>
      <c r="K28" s="21">
        <f t="shared" si="1"/>
        <v>5.0213169665074345E-4</v>
      </c>
      <c r="L28" s="1"/>
    </row>
    <row r="29" spans="2:14" ht="15" customHeight="1">
      <c r="B29" s="10" t="s">
        <v>54</v>
      </c>
      <c r="C29" s="29" t="s">
        <v>55</v>
      </c>
      <c r="D29" s="30"/>
      <c r="E29" s="11">
        <v>42780114</v>
      </c>
      <c r="F29" s="11">
        <v>44377310</v>
      </c>
      <c r="G29" s="11">
        <v>58057590</v>
      </c>
      <c r="H29" s="11">
        <v>44106297</v>
      </c>
      <c r="I29" s="11">
        <v>29697003</v>
      </c>
      <c r="J29" s="11">
        <f t="shared" si="0"/>
        <v>-14409294</v>
      </c>
      <c r="K29" s="21">
        <f t="shared" si="1"/>
        <v>-0.3266947120951913</v>
      </c>
      <c r="L29" s="1"/>
    </row>
    <row r="30" spans="2:14" ht="15" customHeight="1">
      <c r="B30" s="10" t="s">
        <v>56</v>
      </c>
      <c r="C30" s="29" t="s">
        <v>57</v>
      </c>
      <c r="D30" s="30"/>
      <c r="E30" s="11">
        <v>70400144</v>
      </c>
      <c r="F30" s="11">
        <v>68896704</v>
      </c>
      <c r="G30" s="11">
        <v>20841277</v>
      </c>
      <c r="H30" s="11">
        <v>72582550</v>
      </c>
      <c r="I30" s="11">
        <v>68987694</v>
      </c>
      <c r="J30" s="11">
        <f t="shared" si="0"/>
        <v>-3594856</v>
      </c>
      <c r="K30" s="21">
        <f t="shared" si="1"/>
        <v>-4.9527827280799588E-2</v>
      </c>
      <c r="L30" s="1"/>
    </row>
    <row r="31" spans="2:14" ht="15" customHeight="1">
      <c r="B31" s="10" t="s">
        <v>58</v>
      </c>
      <c r="C31" s="29" t="s">
        <v>59</v>
      </c>
      <c r="D31" s="30"/>
      <c r="E31" s="11">
        <v>574148004</v>
      </c>
      <c r="F31" s="11">
        <v>590853467</v>
      </c>
      <c r="G31" s="11">
        <v>284801973</v>
      </c>
      <c r="H31" s="11">
        <v>591946591</v>
      </c>
      <c r="I31" s="11">
        <v>648268110</v>
      </c>
      <c r="J31" s="11">
        <f t="shared" si="0"/>
        <v>56321519</v>
      </c>
      <c r="K31" s="21">
        <f t="shared" si="1"/>
        <v>9.5146284912045381E-2</v>
      </c>
      <c r="L31" s="1"/>
    </row>
    <row r="32" spans="2:14" ht="15" customHeight="1">
      <c r="B32" s="10" t="s">
        <v>60</v>
      </c>
      <c r="C32" s="29" t="s">
        <v>61</v>
      </c>
      <c r="D32" s="30"/>
      <c r="E32" s="11">
        <v>119701737</v>
      </c>
      <c r="F32" s="11">
        <v>119701737</v>
      </c>
      <c r="G32" s="11">
        <v>65927710</v>
      </c>
      <c r="H32" s="11">
        <v>123412491</v>
      </c>
      <c r="I32" s="11">
        <v>125385251</v>
      </c>
      <c r="J32" s="11">
        <f t="shared" si="0"/>
        <v>1972760</v>
      </c>
      <c r="K32" s="21">
        <f t="shared" si="1"/>
        <v>1.5985091817002542E-2</v>
      </c>
      <c r="L32" s="1"/>
    </row>
    <row r="33" spans="2:12" ht="15" customHeight="1">
      <c r="B33" s="10" t="s">
        <v>62</v>
      </c>
      <c r="C33" s="29" t="s">
        <v>63</v>
      </c>
      <c r="D33" s="30"/>
      <c r="E33" s="11">
        <v>317360596</v>
      </c>
      <c r="F33" s="11">
        <v>305587176</v>
      </c>
      <c r="G33" s="11">
        <v>167016566</v>
      </c>
      <c r="H33" s="11">
        <v>327198774</v>
      </c>
      <c r="I33" s="11">
        <v>387901518</v>
      </c>
      <c r="J33" s="11">
        <f t="shared" si="0"/>
        <v>60702744</v>
      </c>
      <c r="K33" s="21">
        <f t="shared" si="1"/>
        <v>0.18552252888331422</v>
      </c>
      <c r="L33" s="1"/>
    </row>
    <row r="34" spans="2:12" ht="15" customHeight="1">
      <c r="B34" s="10" t="s">
        <v>64</v>
      </c>
      <c r="C34" s="29" t="s">
        <v>65</v>
      </c>
      <c r="D34" s="30"/>
      <c r="E34" s="11">
        <v>7586893</v>
      </c>
      <c r="F34" s="11">
        <v>438370773</v>
      </c>
      <c r="G34" s="11">
        <v>452811742</v>
      </c>
      <c r="H34" s="11">
        <v>7822076</v>
      </c>
      <c r="I34" s="11">
        <v>2947865</v>
      </c>
      <c r="J34" s="11">
        <f t="shared" si="0"/>
        <v>-4874211</v>
      </c>
      <c r="K34" s="21">
        <f t="shared" si="1"/>
        <v>-0.62313521372075653</v>
      </c>
      <c r="L34" s="1"/>
    </row>
    <row r="35" spans="2:12" ht="15" customHeight="1">
      <c r="B35" s="13"/>
      <c r="C35" s="14"/>
      <c r="D35" s="15"/>
      <c r="E35" s="13"/>
      <c r="F35" s="13"/>
      <c r="G35" s="13"/>
      <c r="H35" s="13"/>
      <c r="I35" s="13"/>
      <c r="J35" s="13"/>
      <c r="K35" s="22"/>
      <c r="L35" s="1"/>
    </row>
    <row r="36" spans="2:12" ht="15" customHeight="1">
      <c r="B36" s="1"/>
      <c r="C36" s="1"/>
      <c r="D36" s="1"/>
      <c r="E36" s="1"/>
      <c r="F36" s="1"/>
      <c r="G36" s="1"/>
      <c r="H36" s="1"/>
      <c r="I36" s="1"/>
      <c r="J36" s="1"/>
      <c r="K36" s="19"/>
      <c r="L36" s="1"/>
    </row>
    <row r="37" spans="2:12" ht="15" customHeight="1">
      <c r="B37" s="31" t="s">
        <v>66</v>
      </c>
      <c r="C37" s="32"/>
      <c r="D37" s="32"/>
      <c r="E37" s="16">
        <f>15898257589 + 17723320</f>
        <v>15915980909</v>
      </c>
      <c r="F37" s="16">
        <v>16594494920</v>
      </c>
      <c r="G37" s="16">
        <v>12014163534</v>
      </c>
      <c r="H37" s="16">
        <v>16134638280</v>
      </c>
      <c r="I37" s="16">
        <v>17033683628</v>
      </c>
      <c r="J37" s="16">
        <v>899045348</v>
      </c>
      <c r="K37" s="23">
        <v>5.5721444286385327E-2</v>
      </c>
      <c r="L37" s="1"/>
    </row>
    <row r="38" spans="2:12" ht="15" customHeight="1">
      <c r="B38" s="33" t="s">
        <v>67</v>
      </c>
      <c r="C38" s="34"/>
      <c r="D38" s="34"/>
      <c r="E38" s="34"/>
      <c r="F38" s="34"/>
      <c r="G38" s="34"/>
      <c r="H38" s="34"/>
      <c r="I38" s="34"/>
      <c r="J38" s="1"/>
      <c r="K38" s="19"/>
      <c r="L38" s="1"/>
    </row>
    <row r="39" spans="2:12" ht="5.0999999999999996" customHeight="1">
      <c r="B39" s="1"/>
      <c r="C39" s="1"/>
      <c r="D39" s="1"/>
      <c r="E39" s="1"/>
      <c r="F39" s="1"/>
      <c r="G39" s="1"/>
      <c r="H39" s="1"/>
      <c r="I39" s="1"/>
      <c r="J39" s="1"/>
      <c r="K39" s="19"/>
      <c r="L39" s="1"/>
    </row>
  </sheetData>
  <mergeCells count="35">
    <mergeCell ref="B2:I2"/>
    <mergeCell ref="B3:I3"/>
    <mergeCell ref="B4:I4"/>
    <mergeCell ref="B6:C6"/>
    <mergeCell ref="D6:F6"/>
    <mergeCell ref="B7:F7"/>
    <mergeCell ref="B8:F8"/>
    <mergeCell ref="B10:B12"/>
    <mergeCell ref="C10:D12"/>
    <mergeCell ref="J11:J12"/>
    <mergeCell ref="K11:K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D37"/>
    <mergeCell ref="B38:I38"/>
  </mergeCells>
  <printOptions horizontalCentered="1"/>
  <pageMargins left="0.78740157480314965" right="0.78740157480314965" top="0.98425196850393704" bottom="0.98425196850393704" header="0.31496062992125984" footer="0.31496062992125984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2025-09-26T14:57:43Z</dcterms:modified>
</cp:coreProperties>
</file>