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3678479-ECF6-4029-B8FC-1D2842D7C483}" xr6:coauthVersionLast="47" xr6:coauthVersionMax="47" xr10:uidLastSave="{00000000-0000-0000-0000-000000000000}"/>
  <bookViews>
    <workbookView xWindow="7650" yWindow="2535" windowWidth="19125" windowHeight="9645" xr2:uid="{00000000-000D-0000-FFFF-FFFF00000000}"/>
  </bookViews>
  <sheets>
    <sheet name="cuadro Comparativo analitico" sheetId="1" r:id="rId1"/>
  </sheets>
  <definedNames>
    <definedName name="_xlnm.Print_Area" localSheetId="0">'cuadro Comparativo analitico'!$A$1:$L$58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56" i="1"/>
  <c r="I29" i="1"/>
  <c r="J12" i="1"/>
  <c r="I25" i="1"/>
  <c r="I56" i="1" s="1"/>
  <c r="K29" i="1"/>
  <c r="L29" i="1" s="1"/>
  <c r="L50" i="1"/>
  <c r="K50" i="1"/>
  <c r="K49" i="1"/>
  <c r="L49" i="1" s="1"/>
  <c r="L48" i="1"/>
  <c r="K48" i="1"/>
  <c r="L47" i="1"/>
  <c r="K47" i="1"/>
  <c r="K46" i="1"/>
  <c r="L46" i="1" s="1"/>
  <c r="K45" i="1"/>
  <c r="L45" i="1" s="1"/>
  <c r="K44" i="1"/>
  <c r="L44" i="1" s="1"/>
  <c r="K43" i="1"/>
  <c r="L43" i="1" s="1"/>
  <c r="L40" i="1"/>
  <c r="K40" i="1"/>
  <c r="K39" i="1"/>
  <c r="L39" i="1" s="1"/>
  <c r="L38" i="1"/>
  <c r="K38" i="1"/>
  <c r="L37" i="1"/>
  <c r="K37" i="1"/>
  <c r="K36" i="1"/>
  <c r="L36" i="1" s="1"/>
  <c r="K34" i="1"/>
  <c r="L34" i="1" s="1"/>
  <c r="K33" i="1"/>
  <c r="L33" i="1" s="1"/>
  <c r="K28" i="1"/>
  <c r="K27" i="1"/>
  <c r="L27" i="1" s="1"/>
  <c r="K26" i="1"/>
  <c r="L26" i="1" s="1"/>
  <c r="K21" i="1"/>
  <c r="L21" i="1" s="1"/>
  <c r="I20" i="1" l="1"/>
  <c r="I19" i="1" s="1"/>
  <c r="I12" i="1" s="1"/>
  <c r="K12" i="1" s="1"/>
  <c r="L12" i="1" s="1"/>
  <c r="K25" i="1"/>
  <c r="L25" i="1" s="1"/>
  <c r="K19" i="1" l="1"/>
  <c r="L19" i="1" s="1"/>
  <c r="K20" i="1"/>
  <c r="L20" i="1" s="1"/>
</calcChain>
</file>

<file path=xl/sharedStrings.xml><?xml version="1.0" encoding="utf-8"?>
<sst xmlns="http://schemas.openxmlformats.org/spreadsheetml/2006/main" count="266" uniqueCount="107">
  <si>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</si>
  <si>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</si>
  <si>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</si>
  <si>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</si>
  <si>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</si>
  <si>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SECRETARÍA GENERAL DE GOBIERNO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</si>
  <si>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</si>
  <si>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20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</si>
  <si>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</si>
  <si>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GENERAL DE GOBIERNO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</si>
  <si>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</si>
  <si>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</si>
  <si>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</si>
  <si>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</si>
  <si>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</si>
  <si>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</si>
  <si>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</si>
  <si>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</si>
  <si>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</si>
  <si>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</si>
  <si>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</si>
  <si>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</si>
  <si>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</si>
  <si>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</si>
  <si>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</si>
  <si>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</si>
  <si>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</si>
  <si>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</si>
  <si>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</si>
  <si>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</si>
  <si>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</si>
  <si>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</si>
  <si>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</si>
  <si>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</si>
  <si>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</si>
  <si>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</si>
  <si>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</si>
  <si>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</si>
  <si>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</si>
  <si>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</si>
  <si>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</si>
  <si>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</si>
  <si>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</si>
  <si>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</si>
  <si>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</si>
  <si>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</si>
  <si>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</si>
  <si>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</si>
  <si>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</si>
  <si>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</si>
  <si>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</si>
  <si>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</si>
  <si>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</si>
  <si>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</si>
  <si>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</si>
  <si>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</si>
  <si>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</si>
  <si>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</si>
  <si>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</si>
  <si>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</si>
  <si>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</si>
  <si>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</si>
  <si>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</si>
  <si>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</si>
  <si>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</si>
  <si>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</si>
  <si>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</si>
  <si>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</si>
  <si>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316</t>
    </r>
  </si>
  <si>
    <r>
      <rPr>
        <sz val="10"/>
        <rFont val="Times New Roman"/>
        <family val="1"/>
      </rPr>
      <t>Fondo de Fomento de Medios  de Comunicación  Regionales , Provinciales y Comunales</t>
    </r>
  </si>
  <si>
    <r>
      <rPr>
        <sz val="10"/>
        <rFont val="Times New Roman"/>
        <family val="1"/>
      </rPr>
      <t>318</t>
    </r>
  </si>
  <si>
    <r>
      <rPr>
        <sz val="10"/>
        <rFont val="Times New Roman"/>
        <family val="1"/>
      </rPr>
      <t>Fondo de Fortalecimiento  de Organizaciones y Asociaciones de Interés Público (Ley N 20.500)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</si>
  <si>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</si>
  <si>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313</t>
    </r>
  </si>
  <si>
    <r>
      <rPr>
        <sz val="10"/>
        <rFont val="Times New Roman"/>
        <family val="1"/>
      </rPr>
      <t>División  de Organizaciones Sociales</t>
    </r>
  </si>
  <si>
    <r>
      <rPr>
        <sz val="10"/>
        <rFont val="Times New Roman"/>
        <family val="1"/>
      </rPr>
      <t>314</t>
    </r>
  </si>
  <si>
    <r>
      <rPr>
        <sz val="10"/>
        <rFont val="Times New Roman"/>
        <family val="1"/>
      </rPr>
      <t>Secretaría  de Comunicaciones</t>
    </r>
  </si>
  <si>
    <r>
      <rPr>
        <sz val="10"/>
        <rFont val="Times New Roman"/>
        <family val="1"/>
      </rPr>
      <t>315</t>
    </r>
  </si>
  <si>
    <r>
      <rPr>
        <sz val="10"/>
        <rFont val="Times New Roman"/>
        <family val="1"/>
      </rPr>
      <t>Seguimiento de Políticas Públicas y Gestión Institucional</t>
    </r>
  </si>
  <si>
    <r>
      <rPr>
        <sz val="10"/>
        <rFont val="Times New Roman"/>
        <family val="1"/>
      </rPr>
      <t>Fondo de Fomento de Medios  de Comunicación Regionales Provinciales y Comunales</t>
    </r>
  </si>
  <si>
    <r>
      <rPr>
        <sz val="10"/>
        <rFont val="Times New Roman"/>
        <family val="1"/>
      </rPr>
      <t>Fondo de Fortalecimiento  de Organizaciones  y Asociaciones de Interés  Público (Ley N°20.500)</t>
    </r>
  </si>
  <si>
    <r>
      <rPr>
        <sz val="10"/>
        <rFont val="Times New Roman"/>
        <family val="1"/>
      </rPr>
      <t>319</t>
    </r>
  </si>
  <si>
    <r>
      <rPr>
        <sz val="10"/>
        <rFont val="Times New Roman"/>
        <family val="1"/>
      </rPr>
      <t>Observatorio de  Participación Ciudadana y No Discriminación</t>
    </r>
  </si>
  <si>
    <r>
      <rPr>
        <sz val="10"/>
        <rFont val="Times New Roman"/>
        <family val="1"/>
      </rPr>
      <t>320</t>
    </r>
  </si>
  <si>
    <r>
      <rPr>
        <sz val="10"/>
        <rFont val="Times New Roman"/>
        <family val="1"/>
      </rPr>
      <t>Portlal Único de Fondos Concursables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</si>
  <si>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</si>
  <si>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</si>
  <si>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</si>
  <si>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</si>
  <si>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</si>
  <si>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</si>
  <si>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</si>
  <si>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</si>
  <si>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</si>
  <si>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</si>
  <si>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</si>
  <si>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</si>
  <si>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</si>
  <si>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</si>
  <si>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Externa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</si>
  <si>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</si>
  <si>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</si>
  <si>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</si>
  <si>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</si>
  <si>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</si>
  <si>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</si>
  <si>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crist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</si>
</sst>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0" fillId="46" borderId="0" xfId="0" applyFill="1"/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58"/>
  <sheetViews>
    <sheetView showGridLines="0" tabSelected="1" topLeftCell="C40" zoomScaleNormal="100" workbookViewId="0">
      <selection activeCell="J5" sqref="J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40.7109375" customWidth="1"/>
    <col min="6" max="7" width="15" customWidth="1"/>
    <col min="8" max="8" width="13.28515625" customWidth="1"/>
    <col min="9" max="9" width="15.28515625" customWidth="1"/>
    <col min="10" max="10" width="14.7109375" customWidth="1"/>
    <col min="11" max="12" width="13.28515625" customWidth="1"/>
    <col min="13" max="13" width="5.42578125" customWidth="1"/>
    <col min="14" max="15" width="10.140625" bestFit="1" customWidth="1"/>
  </cols>
  <sheetData>
    <row r="1" spans="1:15" ht="17.100000000000001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  <c r="L1" s="1"/>
      <c r="M1" s="1"/>
      <c r="O1" s="22" t="s">
        <v>106</v>
      </c>
    </row>
    <row r="2" spans="1:15" ht="17.100000000000001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1"/>
      <c r="L2" s="1"/>
      <c r="M2" s="1"/>
    </row>
    <row r="3" spans="1:15" ht="1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1"/>
      <c r="L3" s="1"/>
      <c r="M3" s="1"/>
    </row>
    <row r="4" spans="1:15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5" ht="15" customHeight="1" x14ac:dyDescent="0.25">
      <c r="A5" s="53" t="s">
        <v>4</v>
      </c>
      <c r="B5" s="54"/>
      <c r="C5" s="55" t="s">
        <v>5</v>
      </c>
      <c r="D5" s="56"/>
      <c r="E5" s="56"/>
      <c r="F5" s="56"/>
      <c r="G5" s="56"/>
      <c r="H5" s="1"/>
      <c r="I5" s="2" t="s">
        <v>6</v>
      </c>
      <c r="J5" s="2" t="s">
        <v>7</v>
      </c>
      <c r="K5" s="1"/>
      <c r="L5" s="1"/>
      <c r="M5" s="1"/>
    </row>
    <row r="6" spans="1:15" ht="15" customHeight="1" x14ac:dyDescent="0.25">
      <c r="A6" s="39" t="s">
        <v>8</v>
      </c>
      <c r="B6" s="40"/>
      <c r="C6" s="41" t="s">
        <v>9</v>
      </c>
      <c r="D6" s="42"/>
      <c r="E6" s="42"/>
      <c r="F6" s="42"/>
      <c r="G6" s="42"/>
      <c r="H6" s="1"/>
      <c r="I6" s="2" t="s">
        <v>10</v>
      </c>
      <c r="J6" s="2" t="s">
        <v>11</v>
      </c>
      <c r="K6" s="1"/>
      <c r="L6" s="1"/>
      <c r="M6" s="1"/>
    </row>
    <row r="7" spans="1:15" ht="15" customHeight="1" x14ac:dyDescent="0.25">
      <c r="A7" s="43" t="s">
        <v>12</v>
      </c>
      <c r="B7" s="44"/>
      <c r="C7" s="45" t="s">
        <v>9</v>
      </c>
      <c r="D7" s="46"/>
      <c r="E7" s="46"/>
      <c r="F7" s="46"/>
      <c r="G7" s="46"/>
      <c r="H7" s="1"/>
      <c r="I7" s="2" t="s">
        <v>13</v>
      </c>
      <c r="J7" s="2" t="s">
        <v>11</v>
      </c>
      <c r="K7" s="1"/>
      <c r="L7" s="1"/>
      <c r="M7" s="1"/>
    </row>
    <row r="8" spans="1:15" ht="15" customHeight="1" x14ac:dyDescent="0.25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5" ht="15" customHeight="1" x14ac:dyDescent="0.25">
      <c r="A9" s="47" t="s">
        <v>15</v>
      </c>
      <c r="B9" s="47" t="s">
        <v>16</v>
      </c>
      <c r="C9" s="47" t="s">
        <v>17</v>
      </c>
      <c r="D9" s="47" t="s">
        <v>18</v>
      </c>
      <c r="E9" s="47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5" ht="80.099999999999994" customHeight="1" x14ac:dyDescent="0.25">
      <c r="A10" s="48"/>
      <c r="B10" s="48"/>
      <c r="C10" s="48"/>
      <c r="D10" s="48"/>
      <c r="E10" s="48"/>
      <c r="F10" s="6" t="s">
        <v>27</v>
      </c>
      <c r="G10" s="7" t="s">
        <v>28</v>
      </c>
      <c r="H10" s="7" t="s">
        <v>29</v>
      </c>
      <c r="I10" s="7" t="s">
        <v>27</v>
      </c>
      <c r="J10" s="7" t="s">
        <v>30</v>
      </c>
      <c r="K10" s="33" t="s">
        <v>31</v>
      </c>
      <c r="L10" s="33" t="s">
        <v>32</v>
      </c>
      <c r="M10" s="1"/>
    </row>
    <row r="11" spans="1:15" ht="30" customHeight="1" x14ac:dyDescent="0.25">
      <c r="A11" s="48"/>
      <c r="B11" s="48"/>
      <c r="C11" s="48"/>
      <c r="D11" s="48"/>
      <c r="E11" s="48"/>
      <c r="F11" s="9" t="s">
        <v>33</v>
      </c>
      <c r="G11" s="8" t="s">
        <v>33</v>
      </c>
      <c r="H11" s="8" t="s">
        <v>33</v>
      </c>
      <c r="I11" s="8" t="s">
        <v>34</v>
      </c>
      <c r="J11" s="8" t="s">
        <v>34</v>
      </c>
      <c r="K11" s="34"/>
      <c r="L11" s="34"/>
      <c r="M11" s="1"/>
    </row>
    <row r="12" spans="1:15" ht="15" customHeight="1" x14ac:dyDescent="0.25">
      <c r="A12" s="10" t="s">
        <v>35</v>
      </c>
      <c r="B12" s="10" t="s">
        <v>35</v>
      </c>
      <c r="C12" s="10" t="s">
        <v>35</v>
      </c>
      <c r="D12" s="10" t="s">
        <v>35</v>
      </c>
      <c r="E12" s="11" t="s">
        <v>36</v>
      </c>
      <c r="F12" s="12">
        <v>27971928</v>
      </c>
      <c r="G12" s="12">
        <v>28271673</v>
      </c>
      <c r="H12" s="12">
        <v>20724884</v>
      </c>
      <c r="I12" s="12">
        <f>+I13+I16+I19+I24</f>
        <v>28299835</v>
      </c>
      <c r="J12" s="12">
        <f>+J13+J16+J19+J24</f>
        <v>27436591</v>
      </c>
      <c r="K12" s="12">
        <f>J12-I12</f>
        <v>-863244</v>
      </c>
      <c r="L12" s="13">
        <f>(K12/I12)</f>
        <v>-3.0503499402028317E-2</v>
      </c>
      <c r="M12" s="1"/>
    </row>
    <row r="13" spans="1:15" ht="15" customHeight="1" x14ac:dyDescent="0.25">
      <c r="A13" s="14" t="s">
        <v>37</v>
      </c>
      <c r="B13" s="14" t="s">
        <v>35</v>
      </c>
      <c r="C13" s="14" t="s">
        <v>35</v>
      </c>
      <c r="D13" s="14" t="s">
        <v>35</v>
      </c>
      <c r="E13" s="15" t="s">
        <v>38</v>
      </c>
      <c r="F13" s="16">
        <v>10</v>
      </c>
      <c r="G13" s="16">
        <v>10</v>
      </c>
      <c r="H13" s="16">
        <v>200938</v>
      </c>
      <c r="I13" s="16">
        <v>10</v>
      </c>
      <c r="J13" s="16">
        <v>10</v>
      </c>
      <c r="K13" s="17"/>
      <c r="L13" s="18" t="s">
        <v>35</v>
      </c>
      <c r="M13" s="1"/>
    </row>
    <row r="14" spans="1:15" ht="15" customHeight="1" x14ac:dyDescent="0.25">
      <c r="A14" s="14" t="s">
        <v>35</v>
      </c>
      <c r="B14" s="14" t="s">
        <v>39</v>
      </c>
      <c r="C14" s="14" t="s">
        <v>35</v>
      </c>
      <c r="D14" s="14" t="s">
        <v>35</v>
      </c>
      <c r="E14" s="15" t="s">
        <v>40</v>
      </c>
      <c r="F14" s="16">
        <v>10</v>
      </c>
      <c r="G14" s="16">
        <v>10</v>
      </c>
      <c r="H14" s="16">
        <v>200938</v>
      </c>
      <c r="I14" s="16">
        <v>10</v>
      </c>
      <c r="J14" s="16">
        <v>10</v>
      </c>
      <c r="K14" s="17"/>
      <c r="L14" s="18" t="s">
        <v>35</v>
      </c>
      <c r="M14" s="1"/>
    </row>
    <row r="15" spans="1:15" ht="15" customHeight="1" x14ac:dyDescent="0.25">
      <c r="A15" s="14" t="s">
        <v>35</v>
      </c>
      <c r="B15" s="14" t="s">
        <v>35</v>
      </c>
      <c r="C15" s="14" t="s">
        <v>41</v>
      </c>
      <c r="D15" s="14" t="s">
        <v>35</v>
      </c>
      <c r="E15" s="15" t="s">
        <v>42</v>
      </c>
      <c r="F15" s="16">
        <v>10</v>
      </c>
      <c r="G15" s="16">
        <v>10</v>
      </c>
      <c r="H15" s="16">
        <v>200938</v>
      </c>
      <c r="I15" s="16">
        <v>10</v>
      </c>
      <c r="J15" s="16">
        <v>10</v>
      </c>
      <c r="K15" s="17"/>
      <c r="L15" s="18" t="s">
        <v>35</v>
      </c>
      <c r="M15" s="1"/>
    </row>
    <row r="16" spans="1:15" ht="15" customHeight="1" x14ac:dyDescent="0.25">
      <c r="A16" s="14" t="s">
        <v>43</v>
      </c>
      <c r="B16" s="14" t="s">
        <v>35</v>
      </c>
      <c r="C16" s="14" t="s">
        <v>35</v>
      </c>
      <c r="D16" s="14" t="s">
        <v>35</v>
      </c>
      <c r="E16" s="15" t="s">
        <v>44</v>
      </c>
      <c r="F16" s="16">
        <v>286603</v>
      </c>
      <c r="G16" s="16">
        <v>286603</v>
      </c>
      <c r="H16" s="16">
        <v>361922</v>
      </c>
      <c r="I16" s="16">
        <v>295488</v>
      </c>
      <c r="J16" s="16">
        <v>295488</v>
      </c>
      <c r="K16" s="17"/>
      <c r="L16" s="18" t="s">
        <v>35</v>
      </c>
      <c r="M16" s="1"/>
    </row>
    <row r="17" spans="1:15" ht="27" customHeight="1" x14ac:dyDescent="0.25">
      <c r="A17" s="14" t="s">
        <v>35</v>
      </c>
      <c r="B17" s="14" t="s">
        <v>11</v>
      </c>
      <c r="C17" s="14" t="s">
        <v>35</v>
      </c>
      <c r="D17" s="14" t="s">
        <v>35</v>
      </c>
      <c r="E17" s="15" t="s">
        <v>45</v>
      </c>
      <c r="F17" s="16">
        <v>286603</v>
      </c>
      <c r="G17" s="16">
        <v>286603</v>
      </c>
      <c r="H17" s="16">
        <v>246921</v>
      </c>
      <c r="I17" s="16">
        <v>295488</v>
      </c>
      <c r="J17" s="16">
        <v>295488</v>
      </c>
      <c r="K17" s="17"/>
      <c r="L17" s="18" t="s">
        <v>35</v>
      </c>
      <c r="M17" s="1"/>
    </row>
    <row r="18" spans="1:15" ht="15" customHeight="1" x14ac:dyDescent="0.25">
      <c r="A18" s="14" t="s">
        <v>35</v>
      </c>
      <c r="B18" s="14" t="s">
        <v>46</v>
      </c>
      <c r="C18" s="14" t="s">
        <v>35</v>
      </c>
      <c r="D18" s="14" t="s">
        <v>35</v>
      </c>
      <c r="E18" s="15" t="s">
        <v>47</v>
      </c>
      <c r="F18" s="16">
        <v>0</v>
      </c>
      <c r="G18" s="16">
        <v>0</v>
      </c>
      <c r="H18" s="16">
        <v>115001</v>
      </c>
      <c r="I18" s="16">
        <v>0</v>
      </c>
      <c r="J18" s="16">
        <v>0</v>
      </c>
      <c r="K18" s="17"/>
      <c r="L18" s="18" t="s">
        <v>35</v>
      </c>
      <c r="M18" s="1"/>
    </row>
    <row r="19" spans="1:15" ht="15" customHeight="1" x14ac:dyDescent="0.25">
      <c r="A19" s="14" t="s">
        <v>48</v>
      </c>
      <c r="B19" s="14" t="s">
        <v>35</v>
      </c>
      <c r="C19" s="14" t="s">
        <v>35</v>
      </c>
      <c r="D19" s="14" t="s">
        <v>35</v>
      </c>
      <c r="E19" s="15" t="s">
        <v>49</v>
      </c>
      <c r="F19" s="16">
        <v>27685295</v>
      </c>
      <c r="G19" s="16">
        <v>27393070</v>
      </c>
      <c r="H19" s="16">
        <v>19895649</v>
      </c>
      <c r="I19" s="16">
        <f>+I20+I21</f>
        <v>28004317</v>
      </c>
      <c r="J19" s="16">
        <v>27141073</v>
      </c>
      <c r="K19" s="16">
        <f>J19-I19</f>
        <v>-863244</v>
      </c>
      <c r="L19" s="18">
        <f>(K19/I19)</f>
        <v>-3.082539024251154E-2</v>
      </c>
      <c r="M19" s="1"/>
    </row>
    <row r="20" spans="1:15" ht="15" customHeight="1" x14ac:dyDescent="0.25">
      <c r="A20" s="14" t="s">
        <v>35</v>
      </c>
      <c r="B20" s="14" t="s">
        <v>11</v>
      </c>
      <c r="C20" s="14" t="s">
        <v>35</v>
      </c>
      <c r="D20" s="14" t="s">
        <v>35</v>
      </c>
      <c r="E20" s="15" t="s">
        <v>50</v>
      </c>
      <c r="F20" s="16">
        <v>27381880</v>
      </c>
      <c r="G20" s="16">
        <v>27089655</v>
      </c>
      <c r="H20" s="16">
        <v>19721241</v>
      </c>
      <c r="I20" s="16">
        <f>+I25-I24-I21-I16-I13</f>
        <v>27700902</v>
      </c>
      <c r="J20" s="16">
        <v>26969696</v>
      </c>
      <c r="K20" s="16">
        <f>J20-I20</f>
        <v>-731206</v>
      </c>
      <c r="L20" s="18">
        <f>(K20/I20)</f>
        <v>-2.6396468966967214E-2</v>
      </c>
      <c r="M20" s="1"/>
    </row>
    <row r="21" spans="1:15" ht="15" customHeight="1" x14ac:dyDescent="0.25">
      <c r="A21" s="14" t="s">
        <v>35</v>
      </c>
      <c r="B21" s="14" t="s">
        <v>51</v>
      </c>
      <c r="C21" s="14" t="s">
        <v>35</v>
      </c>
      <c r="D21" s="14" t="s">
        <v>35</v>
      </c>
      <c r="E21" s="15" t="s">
        <v>52</v>
      </c>
      <c r="F21" s="16">
        <v>303415</v>
      </c>
      <c r="G21" s="16">
        <v>303415</v>
      </c>
      <c r="H21" s="16">
        <v>174408</v>
      </c>
      <c r="I21" s="16">
        <v>303415</v>
      </c>
      <c r="J21" s="16">
        <v>171377</v>
      </c>
      <c r="K21" s="16">
        <f>J21-I21</f>
        <v>-132038</v>
      </c>
      <c r="L21" s="18">
        <f>(K21/I21)</f>
        <v>-0.43517294794258687</v>
      </c>
      <c r="M21" s="1"/>
    </row>
    <row r="22" spans="1:15" ht="15" customHeight="1" x14ac:dyDescent="0.25">
      <c r="A22" s="14" t="s">
        <v>53</v>
      </c>
      <c r="B22" s="14" t="s">
        <v>35</v>
      </c>
      <c r="C22" s="14" t="s">
        <v>35</v>
      </c>
      <c r="D22" s="14" t="s">
        <v>35</v>
      </c>
      <c r="E22" s="15" t="s">
        <v>54</v>
      </c>
      <c r="F22" s="16">
        <v>0</v>
      </c>
      <c r="G22" s="16">
        <v>10</v>
      </c>
      <c r="H22" s="16">
        <v>2922</v>
      </c>
      <c r="I22" s="16">
        <v>0</v>
      </c>
      <c r="J22" s="16">
        <v>0</v>
      </c>
      <c r="K22" s="17"/>
      <c r="L22" s="18" t="s">
        <v>35</v>
      </c>
      <c r="M22" s="1"/>
    </row>
    <row r="23" spans="1:15" ht="15" customHeight="1" x14ac:dyDescent="0.25">
      <c r="A23" s="14" t="s">
        <v>55</v>
      </c>
      <c r="B23" s="14" t="s">
        <v>35</v>
      </c>
      <c r="C23" s="14" t="s">
        <v>35</v>
      </c>
      <c r="D23" s="14" t="s">
        <v>35</v>
      </c>
      <c r="E23" s="15" t="s">
        <v>56</v>
      </c>
      <c r="F23" s="16">
        <v>0</v>
      </c>
      <c r="G23" s="16">
        <v>0</v>
      </c>
      <c r="H23" s="16">
        <v>263453</v>
      </c>
      <c r="I23" s="16">
        <v>0</v>
      </c>
      <c r="J23" s="16">
        <v>0</v>
      </c>
      <c r="K23" s="17"/>
      <c r="L23" s="18" t="s">
        <v>35</v>
      </c>
      <c r="M23" s="1"/>
    </row>
    <row r="24" spans="1:15" ht="15" customHeight="1" x14ac:dyDescent="0.25">
      <c r="A24" s="14" t="s">
        <v>57</v>
      </c>
      <c r="B24" s="14" t="s">
        <v>35</v>
      </c>
      <c r="C24" s="14" t="s">
        <v>35</v>
      </c>
      <c r="D24" s="14" t="s">
        <v>35</v>
      </c>
      <c r="E24" s="15" t="s">
        <v>58</v>
      </c>
      <c r="F24" s="16">
        <v>20</v>
      </c>
      <c r="G24" s="16">
        <v>591980</v>
      </c>
      <c r="H24" s="16">
        <v>0</v>
      </c>
      <c r="I24" s="16">
        <v>20</v>
      </c>
      <c r="J24" s="16">
        <v>20</v>
      </c>
      <c r="K24" s="17"/>
      <c r="L24" s="18" t="s">
        <v>35</v>
      </c>
      <c r="M24" s="1"/>
      <c r="O24" s="23"/>
    </row>
    <row r="25" spans="1:15" ht="15" customHeight="1" x14ac:dyDescent="0.25">
      <c r="A25" s="10" t="s">
        <v>35</v>
      </c>
      <c r="B25" s="10" t="s">
        <v>35</v>
      </c>
      <c r="C25" s="10" t="s">
        <v>35</v>
      </c>
      <c r="D25" s="10" t="s">
        <v>35</v>
      </c>
      <c r="E25" s="11" t="s">
        <v>59</v>
      </c>
      <c r="F25" s="12">
        <v>27971928</v>
      </c>
      <c r="G25" s="12">
        <v>28271673</v>
      </c>
      <c r="H25" s="12">
        <v>17533869</v>
      </c>
      <c r="I25" s="12">
        <f>+I26+I27+I29+I41+I43+I48+I52</f>
        <v>28299835</v>
      </c>
      <c r="J25" s="12">
        <f>+J26+J27+J28+J29+J41+J43+J48+J52</f>
        <v>27436591</v>
      </c>
      <c r="K25" s="12">
        <f>J25-I25</f>
        <v>-863244</v>
      </c>
      <c r="L25" s="13">
        <f>(K25/I25)</f>
        <v>-3.0503499402028317E-2</v>
      </c>
      <c r="M25" s="1"/>
      <c r="N25" s="23"/>
    </row>
    <row r="26" spans="1:15" ht="15" customHeight="1" x14ac:dyDescent="0.25">
      <c r="A26" s="14" t="s">
        <v>60</v>
      </c>
      <c r="B26" s="14" t="s">
        <v>35</v>
      </c>
      <c r="C26" s="14" t="s">
        <v>35</v>
      </c>
      <c r="D26" s="14" t="s">
        <v>35</v>
      </c>
      <c r="E26" s="15" t="s">
        <v>61</v>
      </c>
      <c r="F26" s="16">
        <v>17090921</v>
      </c>
      <c r="G26" s="16">
        <v>16622545</v>
      </c>
      <c r="H26" s="16">
        <v>11078024</v>
      </c>
      <c r="I26" s="16">
        <v>17090921</v>
      </c>
      <c r="J26" s="16">
        <v>17608825</v>
      </c>
      <c r="K26" s="16">
        <f>J26-I26</f>
        <v>517904</v>
      </c>
      <c r="L26" s="18">
        <f>(K26/I26)</f>
        <v>3.0302872501721822E-2</v>
      </c>
      <c r="M26" s="1"/>
      <c r="N26" s="23"/>
      <c r="O26" s="23"/>
    </row>
    <row r="27" spans="1:15" ht="15" customHeight="1" x14ac:dyDescent="0.25">
      <c r="A27" s="14" t="s">
        <v>62</v>
      </c>
      <c r="B27" s="14" t="s">
        <v>35</v>
      </c>
      <c r="C27" s="14" t="s">
        <v>35</v>
      </c>
      <c r="D27" s="14" t="s">
        <v>35</v>
      </c>
      <c r="E27" s="15" t="s">
        <v>63</v>
      </c>
      <c r="F27" s="16">
        <v>3291861</v>
      </c>
      <c r="G27" s="16">
        <v>2827268</v>
      </c>
      <c r="H27" s="16">
        <v>1831883</v>
      </c>
      <c r="I27" s="16">
        <v>3393911</v>
      </c>
      <c r="J27" s="16">
        <v>2764041</v>
      </c>
      <c r="K27" s="16">
        <f>J27-I27</f>
        <v>-629870</v>
      </c>
      <c r="L27" s="18">
        <f>(K27/I27)</f>
        <v>-0.18558824907311947</v>
      </c>
      <c r="M27" s="1"/>
      <c r="N27" s="23"/>
      <c r="O27" s="23"/>
    </row>
    <row r="28" spans="1:15" ht="15" customHeight="1" x14ac:dyDescent="0.25">
      <c r="A28" s="14" t="s">
        <v>64</v>
      </c>
      <c r="B28" s="14" t="s">
        <v>35</v>
      </c>
      <c r="C28" s="14" t="s">
        <v>35</v>
      </c>
      <c r="D28" s="14" t="s">
        <v>35</v>
      </c>
      <c r="E28" s="15" t="s">
        <v>65</v>
      </c>
      <c r="F28" s="16">
        <v>0</v>
      </c>
      <c r="G28" s="16">
        <v>0</v>
      </c>
      <c r="H28" s="16">
        <v>0</v>
      </c>
      <c r="I28" s="16">
        <v>0</v>
      </c>
      <c r="J28" s="16">
        <v>10</v>
      </c>
      <c r="K28" s="16">
        <f>J28-I28</f>
        <v>10</v>
      </c>
      <c r="L28" s="18" t="s">
        <v>35</v>
      </c>
      <c r="M28" s="1"/>
    </row>
    <row r="29" spans="1:15" ht="15" customHeight="1" x14ac:dyDescent="0.25">
      <c r="A29" s="14" t="s">
        <v>66</v>
      </c>
      <c r="B29" s="14" t="s">
        <v>35</v>
      </c>
      <c r="C29" s="14" t="s">
        <v>35</v>
      </c>
      <c r="D29" s="14" t="s">
        <v>35</v>
      </c>
      <c r="E29" s="15" t="s">
        <v>38</v>
      </c>
      <c r="F29" s="16">
        <v>6690225</v>
      </c>
      <c r="G29" s="16">
        <v>7010270</v>
      </c>
      <c r="H29" s="16">
        <v>3202497</v>
      </c>
      <c r="I29" s="16">
        <f>+I30+I33</f>
        <v>6897622</v>
      </c>
      <c r="J29" s="16">
        <v>6329891</v>
      </c>
      <c r="K29" s="16">
        <f>+J29-I29</f>
        <v>-567731</v>
      </c>
      <c r="L29" s="18">
        <f>(K29/I29)</f>
        <v>-8.2308221587091904E-2</v>
      </c>
      <c r="M29" s="1"/>
      <c r="N29" s="23"/>
      <c r="O29" s="23"/>
    </row>
    <row r="30" spans="1:15" ht="15" customHeight="1" x14ac:dyDescent="0.25">
      <c r="A30" s="14" t="s">
        <v>35</v>
      </c>
      <c r="B30" s="14" t="s">
        <v>11</v>
      </c>
      <c r="C30" s="14" t="s">
        <v>35</v>
      </c>
      <c r="D30" s="14" t="s">
        <v>35</v>
      </c>
      <c r="E30" s="15" t="s">
        <v>67</v>
      </c>
      <c r="F30" s="16">
        <v>3927251</v>
      </c>
      <c r="G30" s="16">
        <v>3927251</v>
      </c>
      <c r="H30" s="16">
        <v>1159547</v>
      </c>
      <c r="I30" s="16">
        <v>4048996</v>
      </c>
      <c r="J30" s="16">
        <v>4048996</v>
      </c>
      <c r="K30" s="16"/>
      <c r="L30" s="18"/>
      <c r="M30" s="1"/>
    </row>
    <row r="31" spans="1:15" ht="27" customHeight="1" x14ac:dyDescent="0.25">
      <c r="A31" s="14" t="s">
        <v>35</v>
      </c>
      <c r="B31" s="14" t="s">
        <v>35</v>
      </c>
      <c r="C31" s="14" t="s">
        <v>68</v>
      </c>
      <c r="D31" s="14" t="s">
        <v>35</v>
      </c>
      <c r="E31" s="15" t="s">
        <v>69</v>
      </c>
      <c r="F31" s="16">
        <v>2443968</v>
      </c>
      <c r="G31" s="16">
        <v>2443968</v>
      </c>
      <c r="H31" s="16">
        <v>427354</v>
      </c>
      <c r="I31" s="16">
        <v>2519731</v>
      </c>
      <c r="J31" s="16">
        <v>2519731</v>
      </c>
      <c r="K31" s="17"/>
      <c r="L31" s="18" t="s">
        <v>35</v>
      </c>
      <c r="M31" s="1"/>
    </row>
    <row r="32" spans="1:15" ht="27" customHeight="1" x14ac:dyDescent="0.25">
      <c r="A32" s="28" t="s">
        <v>35</v>
      </c>
      <c r="B32" s="28" t="s">
        <v>35</v>
      </c>
      <c r="C32" s="28" t="s">
        <v>70</v>
      </c>
      <c r="D32" s="28" t="s">
        <v>35</v>
      </c>
      <c r="E32" s="29" t="s">
        <v>71</v>
      </c>
      <c r="F32" s="30">
        <v>1483283</v>
      </c>
      <c r="G32" s="30">
        <v>1483283</v>
      </c>
      <c r="H32" s="30">
        <v>732193</v>
      </c>
      <c r="I32" s="30">
        <v>1529265</v>
      </c>
      <c r="J32" s="30">
        <v>1529265</v>
      </c>
      <c r="K32" s="31"/>
      <c r="L32" s="32" t="s">
        <v>35</v>
      </c>
      <c r="M32" s="1"/>
    </row>
    <row r="33" spans="1:15" ht="15" customHeight="1" x14ac:dyDescent="0.25">
      <c r="A33" s="24" t="s">
        <v>35</v>
      </c>
      <c r="B33" s="24" t="s">
        <v>48</v>
      </c>
      <c r="C33" s="24" t="s">
        <v>35</v>
      </c>
      <c r="D33" s="24" t="s">
        <v>35</v>
      </c>
      <c r="E33" s="25" t="s">
        <v>72</v>
      </c>
      <c r="F33" s="26">
        <v>2762974</v>
      </c>
      <c r="G33" s="26">
        <v>3083019</v>
      </c>
      <c r="H33" s="26">
        <v>2042950</v>
      </c>
      <c r="I33" s="26">
        <v>2848626</v>
      </c>
      <c r="J33" s="26">
        <v>2280895</v>
      </c>
      <c r="K33" s="26">
        <f>J33-I33</f>
        <v>-567731</v>
      </c>
      <c r="L33" s="27">
        <f>(K33/I33)</f>
        <v>-0.19929994320068692</v>
      </c>
      <c r="M33" s="1"/>
    </row>
    <row r="34" spans="1:15" ht="15" customHeight="1" x14ac:dyDescent="0.25">
      <c r="A34" s="14" t="s">
        <v>35</v>
      </c>
      <c r="B34" s="14" t="s">
        <v>35</v>
      </c>
      <c r="C34" s="14" t="s">
        <v>73</v>
      </c>
      <c r="D34" s="14" t="s">
        <v>35</v>
      </c>
      <c r="E34" s="15" t="s">
        <v>74</v>
      </c>
      <c r="F34" s="16">
        <v>939429</v>
      </c>
      <c r="G34" s="16">
        <v>939429</v>
      </c>
      <c r="H34" s="16">
        <v>546920</v>
      </c>
      <c r="I34" s="16">
        <v>968551</v>
      </c>
      <c r="J34" s="16">
        <v>579678</v>
      </c>
      <c r="K34" s="16">
        <f>J34-I34</f>
        <v>-388873</v>
      </c>
      <c r="L34" s="18">
        <f>(K34/I34)</f>
        <v>-0.40149976614551014</v>
      </c>
      <c r="M34" s="1"/>
    </row>
    <row r="35" spans="1:15" ht="15" customHeight="1" x14ac:dyDescent="0.25">
      <c r="A35" s="14" t="s">
        <v>35</v>
      </c>
      <c r="B35" s="14" t="s">
        <v>35</v>
      </c>
      <c r="C35" s="14" t="s">
        <v>75</v>
      </c>
      <c r="D35" s="14" t="s">
        <v>35</v>
      </c>
      <c r="E35" s="15" t="s">
        <v>76</v>
      </c>
      <c r="F35" s="16">
        <v>400000</v>
      </c>
      <c r="G35" s="16">
        <v>700000</v>
      </c>
      <c r="H35" s="16">
        <v>605371</v>
      </c>
      <c r="I35" s="16">
        <v>412400</v>
      </c>
      <c r="J35" s="16">
        <v>412400</v>
      </c>
      <c r="K35" s="17"/>
      <c r="L35" s="18" t="s">
        <v>35</v>
      </c>
      <c r="M35" s="1"/>
    </row>
    <row r="36" spans="1:15" ht="27" customHeight="1" x14ac:dyDescent="0.25">
      <c r="A36" s="14" t="s">
        <v>35</v>
      </c>
      <c r="B36" s="14" t="s">
        <v>35</v>
      </c>
      <c r="C36" s="14" t="s">
        <v>77</v>
      </c>
      <c r="D36" s="14" t="s">
        <v>35</v>
      </c>
      <c r="E36" s="15" t="s">
        <v>78</v>
      </c>
      <c r="F36" s="16">
        <v>783110</v>
      </c>
      <c r="G36" s="16">
        <v>783110</v>
      </c>
      <c r="H36" s="16">
        <v>486962</v>
      </c>
      <c r="I36" s="16">
        <v>807386</v>
      </c>
      <c r="J36" s="16">
        <v>783794</v>
      </c>
      <c r="K36" s="16">
        <f>J36-I36</f>
        <v>-23592</v>
      </c>
      <c r="L36" s="18">
        <f>(K36/I36)</f>
        <v>-2.9220224279340984E-2</v>
      </c>
      <c r="M36" s="1"/>
    </row>
    <row r="37" spans="1:15" ht="27" customHeight="1" x14ac:dyDescent="0.25">
      <c r="A37" s="14" t="s">
        <v>35</v>
      </c>
      <c r="B37" s="14" t="s">
        <v>35</v>
      </c>
      <c r="C37" s="14" t="s">
        <v>68</v>
      </c>
      <c r="D37" s="14" t="s">
        <v>35</v>
      </c>
      <c r="E37" s="15" t="s">
        <v>79</v>
      </c>
      <c r="F37" s="16">
        <v>212520</v>
      </c>
      <c r="G37" s="16">
        <v>212520</v>
      </c>
      <c r="H37" s="16">
        <v>137547</v>
      </c>
      <c r="I37" s="16">
        <v>219108</v>
      </c>
      <c r="J37" s="16">
        <v>155713</v>
      </c>
      <c r="K37" s="16">
        <f>J37-I37</f>
        <v>-63395</v>
      </c>
      <c r="L37" s="18">
        <f>(K37/I37)</f>
        <v>-0.28933220147142047</v>
      </c>
      <c r="M37" s="1"/>
    </row>
    <row r="38" spans="1:15" ht="27" customHeight="1" x14ac:dyDescent="0.25">
      <c r="A38" s="14" t="s">
        <v>35</v>
      </c>
      <c r="B38" s="14" t="s">
        <v>35</v>
      </c>
      <c r="C38" s="14" t="s">
        <v>70</v>
      </c>
      <c r="D38" s="14" t="s">
        <v>35</v>
      </c>
      <c r="E38" s="15" t="s">
        <v>80</v>
      </c>
      <c r="F38" s="16">
        <v>162631</v>
      </c>
      <c r="G38" s="16">
        <v>162631</v>
      </c>
      <c r="H38" s="16">
        <v>106556</v>
      </c>
      <c r="I38" s="16">
        <v>167673</v>
      </c>
      <c r="J38" s="16">
        <v>149514</v>
      </c>
      <c r="K38" s="16">
        <f>J38-I38</f>
        <v>-18159</v>
      </c>
      <c r="L38" s="18">
        <f>(K38/I38)</f>
        <v>-0.10830008409225099</v>
      </c>
      <c r="M38" s="1"/>
    </row>
    <row r="39" spans="1:15" ht="27" customHeight="1" x14ac:dyDescent="0.25">
      <c r="A39" s="14" t="s">
        <v>35</v>
      </c>
      <c r="B39" s="14" t="s">
        <v>35</v>
      </c>
      <c r="C39" s="14" t="s">
        <v>81</v>
      </c>
      <c r="D39" s="14" t="s">
        <v>35</v>
      </c>
      <c r="E39" s="15" t="s">
        <v>82</v>
      </c>
      <c r="F39" s="16">
        <v>158166</v>
      </c>
      <c r="G39" s="16">
        <v>178211</v>
      </c>
      <c r="H39" s="16">
        <v>97259</v>
      </c>
      <c r="I39" s="16">
        <v>163069</v>
      </c>
      <c r="J39" s="16">
        <v>110793</v>
      </c>
      <c r="K39" s="16">
        <f>J39-I39</f>
        <v>-52276</v>
      </c>
      <c r="L39" s="18">
        <f>(K39/I39)</f>
        <v>-0.32057595251090032</v>
      </c>
      <c r="M39" s="1"/>
    </row>
    <row r="40" spans="1:15" ht="15" customHeight="1" x14ac:dyDescent="0.25">
      <c r="A40" s="14" t="s">
        <v>35</v>
      </c>
      <c r="B40" s="14" t="s">
        <v>35</v>
      </c>
      <c r="C40" s="14" t="s">
        <v>83</v>
      </c>
      <c r="D40" s="14" t="s">
        <v>35</v>
      </c>
      <c r="E40" s="15" t="s">
        <v>84</v>
      </c>
      <c r="F40" s="16">
        <v>107118</v>
      </c>
      <c r="G40" s="16">
        <v>107118</v>
      </c>
      <c r="H40" s="16">
        <v>62335</v>
      </c>
      <c r="I40" s="16">
        <v>110439</v>
      </c>
      <c r="J40" s="16">
        <v>89003</v>
      </c>
      <c r="K40" s="16">
        <f>J40-I40</f>
        <v>-21436</v>
      </c>
      <c r="L40" s="18">
        <f>(K40/I40)</f>
        <v>-0.19409809940329051</v>
      </c>
      <c r="M40" s="1"/>
    </row>
    <row r="41" spans="1:15" ht="15" customHeight="1" x14ac:dyDescent="0.25">
      <c r="A41" s="14" t="s">
        <v>85</v>
      </c>
      <c r="B41" s="14" t="s">
        <v>35</v>
      </c>
      <c r="C41" s="14" t="s">
        <v>35</v>
      </c>
      <c r="D41" s="14" t="s">
        <v>35</v>
      </c>
      <c r="E41" s="15" t="s">
        <v>86</v>
      </c>
      <c r="F41" s="16">
        <v>286613</v>
      </c>
      <c r="G41" s="16">
        <v>286613</v>
      </c>
      <c r="H41" s="16">
        <v>117483</v>
      </c>
      <c r="I41" s="16">
        <v>295498</v>
      </c>
      <c r="J41" s="16">
        <v>295498</v>
      </c>
      <c r="K41" s="17"/>
      <c r="L41" s="18" t="s">
        <v>35</v>
      </c>
      <c r="M41" s="1"/>
      <c r="N41" s="23"/>
      <c r="O41" s="23"/>
    </row>
    <row r="42" spans="1:15" ht="15" customHeight="1" x14ac:dyDescent="0.25">
      <c r="A42" s="14" t="s">
        <v>35</v>
      </c>
      <c r="B42" s="14" t="s">
        <v>46</v>
      </c>
      <c r="C42" s="14" t="s">
        <v>35</v>
      </c>
      <c r="D42" s="14" t="s">
        <v>35</v>
      </c>
      <c r="E42" s="15" t="s">
        <v>87</v>
      </c>
      <c r="F42" s="16">
        <v>286613</v>
      </c>
      <c r="G42" s="16">
        <v>286613</v>
      </c>
      <c r="H42" s="16">
        <v>117483</v>
      </c>
      <c r="I42" s="16">
        <v>295498</v>
      </c>
      <c r="J42" s="16">
        <v>295498</v>
      </c>
      <c r="K42" s="17"/>
      <c r="L42" s="18" t="s">
        <v>35</v>
      </c>
      <c r="M42" s="1"/>
    </row>
    <row r="43" spans="1:15" ht="15" customHeight="1" x14ac:dyDescent="0.25">
      <c r="A43" s="14" t="s">
        <v>88</v>
      </c>
      <c r="B43" s="14" t="s">
        <v>35</v>
      </c>
      <c r="C43" s="14" t="s">
        <v>35</v>
      </c>
      <c r="D43" s="14" t="s">
        <v>35</v>
      </c>
      <c r="E43" s="15" t="s">
        <v>89</v>
      </c>
      <c r="F43" s="16">
        <v>308873</v>
      </c>
      <c r="G43" s="16">
        <v>293429</v>
      </c>
      <c r="H43" s="16">
        <v>201560</v>
      </c>
      <c r="I43" s="16">
        <v>318448</v>
      </c>
      <c r="J43" s="16">
        <v>266929</v>
      </c>
      <c r="K43" s="16">
        <f t="shared" ref="K43:K50" si="0">J43-I43</f>
        <v>-51519</v>
      </c>
      <c r="L43" s="18">
        <f t="shared" ref="L43:L50" si="1">(K43/I43)</f>
        <v>-0.16178151534944482</v>
      </c>
      <c r="M43" s="1"/>
      <c r="N43" s="23"/>
      <c r="O43" s="23"/>
    </row>
    <row r="44" spans="1:15" ht="15" customHeight="1" x14ac:dyDescent="0.25">
      <c r="A44" s="14" t="s">
        <v>35</v>
      </c>
      <c r="B44" s="14" t="s">
        <v>90</v>
      </c>
      <c r="C44" s="14" t="s">
        <v>35</v>
      </c>
      <c r="D44" s="14" t="s">
        <v>35</v>
      </c>
      <c r="E44" s="15" t="s">
        <v>91</v>
      </c>
      <c r="F44" s="16">
        <v>8428</v>
      </c>
      <c r="G44" s="16">
        <v>8007</v>
      </c>
      <c r="H44" s="16">
        <v>0</v>
      </c>
      <c r="I44" s="16">
        <v>8689</v>
      </c>
      <c r="J44" s="16">
        <v>0</v>
      </c>
      <c r="K44" s="16">
        <f t="shared" si="0"/>
        <v>-8689</v>
      </c>
      <c r="L44" s="18">
        <f t="shared" si="1"/>
        <v>-1</v>
      </c>
      <c r="M44" s="1"/>
    </row>
    <row r="45" spans="1:15" ht="15" customHeight="1" x14ac:dyDescent="0.25">
      <c r="A45" s="14" t="s">
        <v>35</v>
      </c>
      <c r="B45" s="14" t="s">
        <v>37</v>
      </c>
      <c r="C45" s="14" t="s">
        <v>35</v>
      </c>
      <c r="D45" s="14" t="s">
        <v>35</v>
      </c>
      <c r="E45" s="15" t="s">
        <v>92</v>
      </c>
      <c r="F45" s="16">
        <v>13640</v>
      </c>
      <c r="G45" s="16">
        <v>12958</v>
      </c>
      <c r="H45" s="16">
        <v>9439</v>
      </c>
      <c r="I45" s="16">
        <v>14063</v>
      </c>
      <c r="J45" s="16">
        <v>0</v>
      </c>
      <c r="K45" s="16">
        <f t="shared" si="0"/>
        <v>-14063</v>
      </c>
      <c r="L45" s="18">
        <f t="shared" si="1"/>
        <v>-1</v>
      </c>
      <c r="M45" s="1"/>
    </row>
    <row r="46" spans="1:15" ht="15" customHeight="1" x14ac:dyDescent="0.25">
      <c r="A46" s="14" t="s">
        <v>35</v>
      </c>
      <c r="B46" s="14" t="s">
        <v>93</v>
      </c>
      <c r="C46" s="14" t="s">
        <v>35</v>
      </c>
      <c r="D46" s="14" t="s">
        <v>35</v>
      </c>
      <c r="E46" s="15" t="s">
        <v>94</v>
      </c>
      <c r="F46" s="16">
        <v>4376</v>
      </c>
      <c r="G46" s="16">
        <v>4157</v>
      </c>
      <c r="H46" s="16">
        <v>3282</v>
      </c>
      <c r="I46" s="16">
        <v>4512</v>
      </c>
      <c r="J46" s="16">
        <v>1887</v>
      </c>
      <c r="K46" s="16">
        <f t="shared" si="0"/>
        <v>-2625</v>
      </c>
      <c r="L46" s="18">
        <f t="shared" si="1"/>
        <v>-0.58178191489361697</v>
      </c>
      <c r="M46" s="1"/>
    </row>
    <row r="47" spans="1:15" ht="15" customHeight="1" x14ac:dyDescent="0.25">
      <c r="A47" s="14" t="s">
        <v>35</v>
      </c>
      <c r="B47" s="14" t="s">
        <v>95</v>
      </c>
      <c r="C47" s="14" t="s">
        <v>35</v>
      </c>
      <c r="D47" s="14" t="s">
        <v>35</v>
      </c>
      <c r="E47" s="15" t="s">
        <v>96</v>
      </c>
      <c r="F47" s="16">
        <v>282429</v>
      </c>
      <c r="G47" s="16">
        <v>268307</v>
      </c>
      <c r="H47" s="16">
        <v>188839</v>
      </c>
      <c r="I47" s="16">
        <v>291184</v>
      </c>
      <c r="J47" s="16">
        <v>265042</v>
      </c>
      <c r="K47" s="16">
        <f t="shared" si="0"/>
        <v>-26142</v>
      </c>
      <c r="L47" s="18">
        <f t="shared" si="1"/>
        <v>-8.977828452112753E-2</v>
      </c>
      <c r="M47" s="1"/>
    </row>
    <row r="48" spans="1:15" ht="15" customHeight="1" x14ac:dyDescent="0.25">
      <c r="A48" s="14" t="s">
        <v>97</v>
      </c>
      <c r="B48" s="14" t="s">
        <v>35</v>
      </c>
      <c r="C48" s="14" t="s">
        <v>35</v>
      </c>
      <c r="D48" s="14" t="s">
        <v>35</v>
      </c>
      <c r="E48" s="15" t="s">
        <v>98</v>
      </c>
      <c r="F48" s="16">
        <v>303425</v>
      </c>
      <c r="G48" s="16">
        <v>1231538</v>
      </c>
      <c r="H48" s="16">
        <v>1102422</v>
      </c>
      <c r="I48" s="16">
        <v>303425</v>
      </c>
      <c r="J48" s="16">
        <v>171387</v>
      </c>
      <c r="K48" s="16">
        <f t="shared" si="0"/>
        <v>-132038</v>
      </c>
      <c r="L48" s="18">
        <f t="shared" si="1"/>
        <v>-0.43515860591579469</v>
      </c>
      <c r="M48" s="1"/>
      <c r="N48" s="23"/>
      <c r="O48" s="23"/>
    </row>
    <row r="49" spans="1:15" ht="15" customHeight="1" x14ac:dyDescent="0.25">
      <c r="A49" s="14" t="s">
        <v>35</v>
      </c>
      <c r="B49" s="14" t="s">
        <v>39</v>
      </c>
      <c r="C49" s="14" t="s">
        <v>35</v>
      </c>
      <c r="D49" s="14" t="s">
        <v>35</v>
      </c>
      <c r="E49" s="15" t="s">
        <v>99</v>
      </c>
      <c r="F49" s="16">
        <v>293316</v>
      </c>
      <c r="G49" s="16">
        <v>293316</v>
      </c>
      <c r="H49" s="16">
        <v>164309</v>
      </c>
      <c r="I49" s="16">
        <v>293316</v>
      </c>
      <c r="J49" s="16">
        <v>167594</v>
      </c>
      <c r="K49" s="16">
        <f t="shared" si="0"/>
        <v>-125722</v>
      </c>
      <c r="L49" s="18">
        <f t="shared" si="1"/>
        <v>-0.42862305499870446</v>
      </c>
      <c r="M49" s="1"/>
    </row>
    <row r="50" spans="1:15" ht="15" customHeight="1" x14ac:dyDescent="0.25">
      <c r="A50" s="14" t="s">
        <v>35</v>
      </c>
      <c r="B50" s="14" t="s">
        <v>90</v>
      </c>
      <c r="C50" s="14" t="s">
        <v>35</v>
      </c>
      <c r="D50" s="14" t="s">
        <v>35</v>
      </c>
      <c r="E50" s="15" t="s">
        <v>100</v>
      </c>
      <c r="F50" s="16">
        <v>10099</v>
      </c>
      <c r="G50" s="16">
        <v>10099</v>
      </c>
      <c r="H50" s="16">
        <v>10099</v>
      </c>
      <c r="I50" s="16">
        <v>10099</v>
      </c>
      <c r="J50" s="16">
        <v>3783</v>
      </c>
      <c r="K50" s="16">
        <f t="shared" si="0"/>
        <v>-6316</v>
      </c>
      <c r="L50" s="18">
        <f t="shared" si="1"/>
        <v>-0.62540845628280028</v>
      </c>
      <c r="M50" s="1"/>
    </row>
    <row r="51" spans="1:15" ht="15" customHeight="1" x14ac:dyDescent="0.25">
      <c r="A51" s="14" t="s">
        <v>35</v>
      </c>
      <c r="B51" s="14" t="s">
        <v>95</v>
      </c>
      <c r="C51" s="14" t="s">
        <v>35</v>
      </c>
      <c r="D51" s="14" t="s">
        <v>35</v>
      </c>
      <c r="E51" s="15" t="s">
        <v>101</v>
      </c>
      <c r="F51" s="16">
        <v>10</v>
      </c>
      <c r="G51" s="16">
        <v>928123</v>
      </c>
      <c r="H51" s="16">
        <v>928014</v>
      </c>
      <c r="I51" s="16">
        <v>10</v>
      </c>
      <c r="J51" s="16">
        <v>10</v>
      </c>
      <c r="K51" s="17"/>
      <c r="L51" s="18" t="s">
        <v>35</v>
      </c>
      <c r="M51" s="1"/>
    </row>
    <row r="52" spans="1:15" ht="15" customHeight="1" x14ac:dyDescent="0.25">
      <c r="A52" s="14" t="s">
        <v>102</v>
      </c>
      <c r="B52" s="14" t="s">
        <v>35</v>
      </c>
      <c r="C52" s="14" t="s">
        <v>35</v>
      </c>
      <c r="D52" s="14" t="s">
        <v>35</v>
      </c>
      <c r="E52" s="15" t="s">
        <v>103</v>
      </c>
      <c r="F52" s="16">
        <v>10</v>
      </c>
      <c r="G52" s="16">
        <v>10</v>
      </c>
      <c r="H52" s="16">
        <v>0</v>
      </c>
      <c r="I52" s="16">
        <v>10</v>
      </c>
      <c r="J52" s="16">
        <v>10</v>
      </c>
      <c r="K52" s="17"/>
      <c r="L52" s="18" t="s">
        <v>35</v>
      </c>
      <c r="M52" s="1"/>
      <c r="N52" s="23"/>
      <c r="O52" s="23"/>
    </row>
    <row r="53" spans="1:15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"/>
    </row>
    <row r="54" spans="1:15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"/>
    </row>
    <row r="55" spans="1:15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5" ht="15" customHeight="1" x14ac:dyDescent="0.25">
      <c r="A56" s="35" t="s">
        <v>104</v>
      </c>
      <c r="B56" s="36"/>
      <c r="C56" s="36"/>
      <c r="D56" s="36"/>
      <c r="E56" s="36"/>
      <c r="F56" s="20">
        <v>27391979</v>
      </c>
      <c r="G56" s="20">
        <v>26763611</v>
      </c>
      <c r="H56" s="20">
        <v>16324063</v>
      </c>
      <c r="I56" s="20">
        <f>+I25-I52-I48-I42+I50</f>
        <v>27711001</v>
      </c>
      <c r="J56" s="20">
        <f>+J25-J52-J48-J42+J50</f>
        <v>26973479</v>
      </c>
      <c r="K56" s="20">
        <v>-737522</v>
      </c>
      <c r="L56" s="21">
        <v>-2.6614772956054529E-2</v>
      </c>
      <c r="M56" s="1"/>
    </row>
    <row r="57" spans="1:15" ht="15" customHeight="1" x14ac:dyDescent="0.25">
      <c r="A57" s="37" t="s">
        <v>105</v>
      </c>
      <c r="B57" s="38"/>
      <c r="C57" s="38"/>
      <c r="D57" s="38"/>
      <c r="E57" s="38"/>
      <c r="F57" s="38"/>
      <c r="G57" s="38"/>
      <c r="H57" s="38"/>
      <c r="I57" s="38"/>
      <c r="J57" s="38"/>
      <c r="K57" s="1"/>
      <c r="L57" s="1"/>
      <c r="M57" s="1"/>
    </row>
    <row r="58" spans="1:15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6:E56"/>
    <mergeCell ref="A57:J57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7" right="0.7" top="0.75" bottom="0.75" header="0.3" footer="0.3"/>
  <pageSetup scale="76" fitToHeight="0" orientation="landscape" r:id="rId1"/>
  <rowBreaks count="1" manualBreakCount="1">
    <brk id="32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2025-09-26T15:25:30Z</dcterms:created>
  <dcterms:modified xsi:type="dcterms:W3CDTF">2025-09-29T12:14:58Z</dcterms:modified>
</cp:coreProperties>
</file>