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A7F2F313-5D1E-4C56-A02B-E86C3F361692}" xr6:coauthVersionLast="47" xr6:coauthVersionMax="47" xr10:uidLastSave="{00000000-0000-0000-0000-000000000000}"/>
  <bookViews>
    <workbookView xWindow="28680" yWindow="-120" windowWidth="16440" windowHeight="28320" xr2:uid="{6E528240-54BA-4BAD-B3F4-A40A44C59966}"/>
  </bookViews>
  <sheets>
    <sheet name="cuadro Comparativo analitico 20" sheetId="1" r:id="rId1"/>
  </sheets>
  <definedNames>
    <definedName name="_xlnm.Print_Area" localSheetId="0">'cuadro Comparativo analitico 20'!$A$1:$L$79</definedName>
    <definedName name="JR_PAGE_ANCHOR_19_1">'cuadro Comparativo analitico 20'!$A$1</definedName>
    <definedName name="JR_PAGE_ANCHOR_2_1">#REF!</definedName>
    <definedName name="_xlnm.Print_Titles" localSheetId="0">'cuadro Comparativo analitico 20'!$1:$11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K74" i="1"/>
  <c r="L74" i="1" s="1"/>
  <c r="K73" i="1"/>
  <c r="K72" i="1"/>
  <c r="K71" i="1"/>
  <c r="K70" i="1"/>
  <c r="L70" i="1" s="1"/>
  <c r="K69" i="1"/>
  <c r="L69" i="1" s="1"/>
  <c r="L68" i="1"/>
  <c r="K68" i="1"/>
  <c r="L67" i="1"/>
  <c r="K67" i="1"/>
  <c r="K66" i="1"/>
  <c r="L66" i="1" s="1"/>
  <c r="K65" i="1"/>
  <c r="L65" i="1" s="1"/>
  <c r="K64" i="1"/>
  <c r="L64" i="1" s="1"/>
  <c r="K63" i="1"/>
  <c r="L63" i="1" s="1"/>
  <c r="L62" i="1"/>
  <c r="K62" i="1"/>
  <c r="K61" i="1"/>
  <c r="L61" i="1" s="1"/>
  <c r="K60" i="1"/>
  <c r="L60" i="1" s="1"/>
  <c r="L59" i="1"/>
  <c r="K59" i="1"/>
  <c r="K58" i="1"/>
  <c r="L58" i="1" s="1"/>
  <c r="K57" i="1"/>
  <c r="K56" i="1"/>
  <c r="L56" i="1" s="1"/>
  <c r="K55" i="1"/>
  <c r="L55" i="1" s="1"/>
  <c r="K54" i="1"/>
  <c r="K53" i="1"/>
  <c r="L53" i="1" s="1"/>
  <c r="K52" i="1"/>
  <c r="L52" i="1" s="1"/>
  <c r="L51" i="1"/>
  <c r="K51" i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K42" i="1"/>
  <c r="K41" i="1"/>
  <c r="L41" i="1" s="1"/>
  <c r="K40" i="1"/>
  <c r="L40" i="1" s="1"/>
  <c r="K38" i="1"/>
  <c r="L38" i="1" s="1"/>
  <c r="L37" i="1"/>
  <c r="K37" i="1"/>
  <c r="L36" i="1"/>
  <c r="K36" i="1"/>
  <c r="L35" i="1"/>
  <c r="K35" i="1"/>
  <c r="K34" i="1"/>
  <c r="L34" i="1" s="1"/>
  <c r="K33" i="1"/>
  <c r="L33" i="1" s="1"/>
  <c r="K32" i="1"/>
  <c r="L32" i="1" s="1"/>
  <c r="K31" i="1"/>
  <c r="K30" i="1"/>
  <c r="L30" i="1" s="1"/>
  <c r="L29" i="1"/>
  <c r="K29" i="1"/>
  <c r="L28" i="1"/>
  <c r="K28" i="1"/>
  <c r="L27" i="1"/>
  <c r="K27" i="1"/>
  <c r="K26" i="1"/>
  <c r="L26" i="1" s="1"/>
  <c r="K25" i="1"/>
  <c r="L25" i="1" s="1"/>
  <c r="K24" i="1"/>
  <c r="L24" i="1" s="1"/>
  <c r="K23" i="1"/>
  <c r="L23" i="1" s="1"/>
  <c r="K22" i="1"/>
  <c r="L22" i="1" s="1"/>
  <c r="L21" i="1"/>
  <c r="K21" i="1"/>
  <c r="L20" i="1"/>
  <c r="K20" i="1"/>
  <c r="L19" i="1"/>
  <c r="K19" i="1"/>
  <c r="K18" i="1"/>
  <c r="L18" i="1" s="1"/>
  <c r="K17" i="1"/>
  <c r="L17" i="1" s="1"/>
  <c r="K16" i="1"/>
  <c r="L16" i="1" s="1"/>
  <c r="K15" i="1"/>
  <c r="L15" i="1" s="1"/>
  <c r="K14" i="1"/>
  <c r="L14" i="1" s="1"/>
  <c r="L13" i="1"/>
  <c r="K13" i="1"/>
  <c r="K39" i="1"/>
  <c r="L39" i="1" s="1"/>
  <c r="K12" i="1"/>
  <c r="L12" i="1" s="1"/>
</calcChain>
</file>

<file path=xl/sharedStrings.xml><?xml version="1.0" encoding="utf-8"?>
<sst xmlns="http://schemas.openxmlformats.org/spreadsheetml/2006/main" count="371" uniqueCount="133">
  <si>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</si>
  <si>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</si>
  <si>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</si>
  <si>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</si>
  <si>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</si>
  <si>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</si>
  <si>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</si>
  <si>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</si>
  <si>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</si>
  <si>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MAGALLANES Y DE LA ANTÁRTICA CHILENA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</si>
  <si>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</si>
  <si>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</si>
  <si>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</si>
  <si>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</si>
  <si>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</si>
  <si>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</si>
  <si>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</si>
  <si>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</si>
  <si>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</si>
  <si>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</si>
  <si>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</si>
  <si>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</si>
  <si>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</si>
  <si>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</si>
  <si>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</si>
  <si>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</si>
  <si>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</si>
  <si>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</si>
  <si>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</si>
  <si>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</si>
  <si>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</si>
  <si>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</si>
  <si>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</si>
  <si>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</si>
  <si>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</si>
  <si>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</si>
  <si>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</si>
  <si>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</si>
  <si>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</si>
  <si>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</si>
  <si>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</si>
  <si>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</si>
  <si>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</si>
  <si>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</si>
  <si>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</si>
  <si>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</si>
  <si>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</si>
  <si>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</si>
  <si>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</si>
  <si>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</si>
  <si>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</si>
  <si>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</si>
  <si>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</si>
  <si>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</si>
  <si>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</si>
  <si>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</si>
  <si>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</si>
  <si>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</si>
  <si>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</si>
  <si>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</si>
  <si>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</si>
  <si>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</si>
  <si>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</si>
  <si>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</si>
  <si>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</si>
  <si>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</si>
  <si>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</si>
  <si>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</si>
  <si>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</si>
  <si>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</si>
  <si>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</si>
  <si>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</si>
  <si>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</si>
  <si>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</si>
  <si>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</si>
  <si>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</si>
  <si>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</si>
  <si>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</si>
  <si>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</si>
  <si>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</si>
  <si>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</si>
  <si>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</si>
  <si>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</si>
  <si>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</si>
  <si>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</si>
  <si>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</si>
  <si>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</si>
  <si>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</si>
  <si>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</si>
  <si>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</si>
  <si>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</si>
  <si>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</si>
  <si>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</si>
  <si>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</si>
  <si>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</si>
  <si>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</si>
  <si>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</si>
  <si>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</si>
  <si>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</si>
  <si>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</si>
  <si>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</si>
  <si>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</si>
  <si>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</si>
  <si>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</si>
  <si>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</si>
  <si>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</si>
  <si>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</si>
  <si>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</si>
  <si>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</si>
  <si>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</si>
  <si>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</si>
  <si>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</si>
  <si>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</si>
  <si>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</si>
  <si>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</si>
  <si>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</si>
  <si>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</si>
  <si>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</si>
  <si>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</si>
  <si>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Habitacional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</si>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</sst>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AAA0-9122-46DD-A42B-419EC0A667FE}">
  <sheetPr>
    <outlinePr summaryBelow="0"/>
    <pageSetUpPr fitToPage="1"/>
  </sheetPr>
  <dimension ref="A1:M80"/>
  <sheetViews>
    <sheetView tabSelected="1" view="pageBreakPreview" zoomScale="60" zoomScaleNormal="100" workbookViewId="0">
      <selection activeCell="U67" sqref="U6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201528325</v>
      </c>
      <c r="G12" s="9">
        <v>141312137</v>
      </c>
      <c r="H12" s="9">
        <v>77345491</v>
      </c>
      <c r="I12" s="9">
        <v>207644481</v>
      </c>
      <c r="J12" s="9">
        <v>185750973</v>
      </c>
      <c r="K12" s="9">
        <f>J12-I12</f>
        <v>-21893508</v>
      </c>
      <c r="L12" s="10">
        <f>(K12/I12)</f>
        <v>-0.1054374664549837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10830</v>
      </c>
      <c r="H13" s="13">
        <v>31306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10830</v>
      </c>
      <c r="H14" s="13">
        <v>31306</v>
      </c>
      <c r="I14" s="13">
        <v>30</v>
      </c>
      <c r="J14" s="13">
        <v>30</v>
      </c>
      <c r="K14" s="14">
        <f t="shared" ref="K14:K38" si="0">+J14-I14</f>
        <v>0</v>
      </c>
      <c r="L14" s="15">
        <f t="shared" ref="L14:L38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10820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31306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7839</v>
      </c>
      <c r="G17" s="13">
        <v>7839</v>
      </c>
      <c r="H17" s="13">
        <v>18324</v>
      </c>
      <c r="I17" s="13">
        <v>8082</v>
      </c>
      <c r="J17" s="13">
        <v>30</v>
      </c>
      <c r="K17" s="13">
        <f t="shared" si="0"/>
        <v>-8052</v>
      </c>
      <c r="L17" s="15">
        <f t="shared" si="1"/>
        <v>-0.99628804751299183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7829</v>
      </c>
      <c r="G18" s="13">
        <v>7829</v>
      </c>
      <c r="H18" s="13">
        <v>18324</v>
      </c>
      <c r="I18" s="13">
        <v>8072</v>
      </c>
      <c r="J18" s="13">
        <v>20</v>
      </c>
      <c r="K18" s="13">
        <f t="shared" si="0"/>
        <v>-8052</v>
      </c>
      <c r="L18" s="15">
        <f t="shared" si="1"/>
        <v>-0.99752229930624381</v>
      </c>
      <c r="M18" s="1"/>
    </row>
    <row r="19" spans="1:13" ht="15" customHeight="1" x14ac:dyDescent="0.25">
      <c r="A19" s="11" t="s">
        <v>37</v>
      </c>
      <c r="B19" s="11" t="s">
        <v>52</v>
      </c>
      <c r="C19" s="11" t="s">
        <v>37</v>
      </c>
      <c r="D19" s="11" t="s">
        <v>37</v>
      </c>
      <c r="E19" s="12" t="s">
        <v>53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55</v>
      </c>
      <c r="B20" s="11" t="s">
        <v>37</v>
      </c>
      <c r="C20" s="11" t="s">
        <v>37</v>
      </c>
      <c r="D20" s="11" t="s">
        <v>37</v>
      </c>
      <c r="E20" s="12" t="s">
        <v>56</v>
      </c>
      <c r="F20" s="13">
        <v>20</v>
      </c>
      <c r="G20" s="13">
        <v>20</v>
      </c>
      <c r="H20" s="13">
        <v>0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57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58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54508</v>
      </c>
      <c r="G23" s="13">
        <v>54508</v>
      </c>
      <c r="H23" s="13">
        <v>194825</v>
      </c>
      <c r="I23" s="13">
        <v>56198</v>
      </c>
      <c r="J23" s="13">
        <v>57916</v>
      </c>
      <c r="K23" s="13">
        <f t="shared" si="0"/>
        <v>1718</v>
      </c>
      <c r="L23" s="15">
        <f t="shared" si="1"/>
        <v>3.0570482935335777E-2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38738</v>
      </c>
      <c r="G24" s="13">
        <v>38738</v>
      </c>
      <c r="H24" s="13">
        <v>25775</v>
      </c>
      <c r="I24" s="13">
        <v>39939</v>
      </c>
      <c r="J24" s="13">
        <v>41657</v>
      </c>
      <c r="K24" s="13">
        <f t="shared" si="0"/>
        <v>1718</v>
      </c>
      <c r="L24" s="15">
        <f t="shared" si="1"/>
        <v>4.3015598788151935E-2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</v>
      </c>
      <c r="G25" s="13">
        <v>10</v>
      </c>
      <c r="H25" s="13">
        <v>723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51</v>
      </c>
      <c r="F26" s="13">
        <v>15760</v>
      </c>
      <c r="G26" s="13">
        <v>15760</v>
      </c>
      <c r="H26" s="13">
        <v>168327</v>
      </c>
      <c r="I26" s="13">
        <v>16249</v>
      </c>
      <c r="J26" s="13">
        <v>16249</v>
      </c>
      <c r="K26" s="14">
        <f t="shared" si="0"/>
        <v>0</v>
      </c>
      <c r="L26" s="15">
        <f t="shared" si="1"/>
        <v>0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157271229</v>
      </c>
      <c r="G27" s="13">
        <v>97003244</v>
      </c>
      <c r="H27" s="13">
        <v>50150445</v>
      </c>
      <c r="I27" s="13">
        <v>162016059</v>
      </c>
      <c r="J27" s="13">
        <v>144177849</v>
      </c>
      <c r="K27" s="13">
        <f t="shared" si="0"/>
        <v>-17838210</v>
      </c>
      <c r="L27" s="15">
        <f t="shared" si="1"/>
        <v>-0.11010149308717601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157271229</v>
      </c>
      <c r="G28" s="13">
        <v>97003244</v>
      </c>
      <c r="H28" s="13">
        <v>50150445</v>
      </c>
      <c r="I28" s="13">
        <v>162016059</v>
      </c>
      <c r="J28" s="13">
        <v>144177849</v>
      </c>
      <c r="K28" s="13">
        <f t="shared" si="0"/>
        <v>-17838210</v>
      </c>
      <c r="L28" s="15">
        <f t="shared" si="1"/>
        <v>-0.11010149308717601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43604125</v>
      </c>
      <c r="G29" s="13">
        <v>43604125</v>
      </c>
      <c r="H29" s="13">
        <v>26947101</v>
      </c>
      <c r="I29" s="13">
        <v>44955853</v>
      </c>
      <c r="J29" s="13">
        <v>41178922</v>
      </c>
      <c r="K29" s="13">
        <f t="shared" si="0"/>
        <v>-3776931</v>
      </c>
      <c r="L29" s="15">
        <f t="shared" si="1"/>
        <v>-8.4014221685438817E-2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43604125</v>
      </c>
      <c r="G30" s="13">
        <v>43604115</v>
      </c>
      <c r="H30" s="13">
        <v>26534043</v>
      </c>
      <c r="I30" s="13">
        <v>44955853</v>
      </c>
      <c r="J30" s="13">
        <v>41178922</v>
      </c>
      <c r="K30" s="13">
        <f t="shared" si="0"/>
        <v>-3776931</v>
      </c>
      <c r="L30" s="15">
        <f t="shared" si="1"/>
        <v>-8.4014221685438817E-2</v>
      </c>
      <c r="M30" s="1"/>
    </row>
    <row r="31" spans="1:13" ht="15" customHeight="1" x14ac:dyDescent="0.25">
      <c r="A31" s="11" t="s">
        <v>37</v>
      </c>
      <c r="B31" s="11" t="s">
        <v>70</v>
      </c>
      <c r="C31" s="11" t="s">
        <v>37</v>
      </c>
      <c r="D31" s="11" t="s">
        <v>37</v>
      </c>
      <c r="E31" s="12" t="s">
        <v>71</v>
      </c>
      <c r="F31" s="13">
        <v>0</v>
      </c>
      <c r="G31" s="13">
        <v>10</v>
      </c>
      <c r="H31" s="13">
        <v>413058</v>
      </c>
      <c r="I31" s="13">
        <v>0</v>
      </c>
      <c r="J31" s="13">
        <v>0</v>
      </c>
      <c r="K31" s="14">
        <f t="shared" si="0"/>
        <v>0</v>
      </c>
      <c r="L31" s="15" t="s">
        <v>132</v>
      </c>
      <c r="M31" s="1"/>
    </row>
    <row r="32" spans="1:13" ht="27" customHeight="1" x14ac:dyDescent="0.25">
      <c r="A32" s="11" t="s">
        <v>72</v>
      </c>
      <c r="B32" s="11" t="s">
        <v>37</v>
      </c>
      <c r="C32" s="11" t="s">
        <v>37</v>
      </c>
      <c r="D32" s="11" t="s">
        <v>37</v>
      </c>
      <c r="E32" s="12" t="s">
        <v>73</v>
      </c>
      <c r="F32" s="13">
        <v>569859</v>
      </c>
      <c r="G32" s="13">
        <v>610856</v>
      </c>
      <c r="H32" s="13">
        <v>3490</v>
      </c>
      <c r="I32" s="13">
        <v>587524</v>
      </c>
      <c r="J32" s="13">
        <v>336196</v>
      </c>
      <c r="K32" s="13">
        <f t="shared" si="0"/>
        <v>-251328</v>
      </c>
      <c r="L32" s="15">
        <f t="shared" si="1"/>
        <v>-0.427774865367202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41007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41007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52</v>
      </c>
      <c r="C35" s="11" t="s">
        <v>37</v>
      </c>
      <c r="D35" s="11" t="s">
        <v>37</v>
      </c>
      <c r="E35" s="12" t="s">
        <v>74</v>
      </c>
      <c r="F35" s="13">
        <v>569849</v>
      </c>
      <c r="G35" s="13">
        <v>569849</v>
      </c>
      <c r="H35" s="13">
        <v>3490</v>
      </c>
      <c r="I35" s="13">
        <v>587514</v>
      </c>
      <c r="J35" s="13">
        <v>336186</v>
      </c>
      <c r="K35" s="13">
        <f t="shared" si="0"/>
        <v>-251328</v>
      </c>
      <c r="L35" s="15">
        <f t="shared" si="1"/>
        <v>-0.42778214646799906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75</v>
      </c>
      <c r="F36" s="13">
        <v>541840</v>
      </c>
      <c r="G36" s="13">
        <v>541840</v>
      </c>
      <c r="H36" s="13">
        <v>3490</v>
      </c>
      <c r="I36" s="13">
        <v>558637</v>
      </c>
      <c r="J36" s="13">
        <v>309590</v>
      </c>
      <c r="K36" s="13">
        <f t="shared" si="0"/>
        <v>-249047</v>
      </c>
      <c r="L36" s="15">
        <f t="shared" si="1"/>
        <v>-0.4458118599376697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54</v>
      </c>
      <c r="D37" s="11" t="s">
        <v>37</v>
      </c>
      <c r="E37" s="12" t="s">
        <v>76</v>
      </c>
      <c r="F37" s="13">
        <v>28009</v>
      </c>
      <c r="G37" s="13">
        <v>28009</v>
      </c>
      <c r="H37" s="13">
        <v>0</v>
      </c>
      <c r="I37" s="13">
        <v>28877</v>
      </c>
      <c r="J37" s="13">
        <v>26596</v>
      </c>
      <c r="K37" s="13">
        <f t="shared" si="0"/>
        <v>-2281</v>
      </c>
      <c r="L37" s="15">
        <f t="shared" si="1"/>
        <v>-7.899019981299997E-2</v>
      </c>
      <c r="M37" s="1"/>
    </row>
    <row r="38" spans="1:13" ht="15" customHeight="1" x14ac:dyDescent="0.25">
      <c r="A38" s="11" t="s">
        <v>77</v>
      </c>
      <c r="B38" s="11" t="s">
        <v>37</v>
      </c>
      <c r="C38" s="11" t="s">
        <v>37</v>
      </c>
      <c r="D38" s="11" t="s">
        <v>37</v>
      </c>
      <c r="E38" s="12" t="s">
        <v>78</v>
      </c>
      <c r="F38" s="13">
        <v>20715</v>
      </c>
      <c r="G38" s="13">
        <v>20715</v>
      </c>
      <c r="H38" s="13">
        <v>0</v>
      </c>
      <c r="I38" s="13">
        <v>20715</v>
      </c>
      <c r="J38" s="13">
        <v>10</v>
      </c>
      <c r="K38" s="13">
        <f t="shared" si="0"/>
        <v>-20705</v>
      </c>
      <c r="L38" s="15">
        <f t="shared" si="1"/>
        <v>-0.99951725802558533</v>
      </c>
      <c r="M38" s="1"/>
    </row>
    <row r="39" spans="1:13" ht="15" customHeight="1" thickBot="1" x14ac:dyDescent="0.3">
      <c r="A39" s="7" t="s">
        <v>37</v>
      </c>
      <c r="B39" s="7" t="s">
        <v>37</v>
      </c>
      <c r="C39" s="7" t="s">
        <v>37</v>
      </c>
      <c r="D39" s="7" t="s">
        <v>37</v>
      </c>
      <c r="E39" s="8" t="s">
        <v>79</v>
      </c>
      <c r="F39" s="9">
        <v>201528325</v>
      </c>
      <c r="G39" s="9">
        <v>141312137</v>
      </c>
      <c r="H39" s="9">
        <v>75778891</v>
      </c>
      <c r="I39" s="9">
        <v>207644481</v>
      </c>
      <c r="J39" s="9">
        <v>185750973</v>
      </c>
      <c r="K39" s="9">
        <f t="shared" ref="K39" si="2">J39-I39</f>
        <v>-21893508</v>
      </c>
      <c r="L39" s="10">
        <f t="shared" ref="L39" si="3">(K39/I39)</f>
        <v>-0.1054374664549837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4232957</v>
      </c>
      <c r="G40" s="13">
        <v>4148298</v>
      </c>
      <c r="H40" s="13">
        <v>2680696</v>
      </c>
      <c r="I40" s="13">
        <v>4232957</v>
      </c>
      <c r="J40" s="13">
        <v>4269032</v>
      </c>
      <c r="K40" s="13">
        <f t="shared" ref="K40:K75" si="4">+J40-I40</f>
        <v>36075</v>
      </c>
      <c r="L40" s="15">
        <f t="shared" ref="L40:L75" si="5">+K40/I40</f>
        <v>8.5224111655280224E-3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281146</v>
      </c>
      <c r="G41" s="13">
        <v>295556</v>
      </c>
      <c r="H41" s="13">
        <v>168091</v>
      </c>
      <c r="I41" s="13">
        <v>289862</v>
      </c>
      <c r="J41" s="13">
        <v>289862</v>
      </c>
      <c r="K41" s="14">
        <f t="shared" si="4"/>
        <v>0</v>
      </c>
      <c r="L41" s="15">
        <f t="shared" si="5"/>
        <v>0</v>
      </c>
      <c r="M41" s="1"/>
    </row>
    <row r="42" spans="1:13" ht="15" customHeight="1" x14ac:dyDescent="0.25">
      <c r="A42" s="11" t="s">
        <v>85</v>
      </c>
      <c r="B42" s="11" t="s">
        <v>37</v>
      </c>
      <c r="C42" s="11" t="s">
        <v>37</v>
      </c>
      <c r="D42" s="11" t="s">
        <v>37</v>
      </c>
      <c r="E42" s="12" t="s">
        <v>86</v>
      </c>
      <c r="F42" s="13">
        <v>0</v>
      </c>
      <c r="G42" s="13">
        <v>0</v>
      </c>
      <c r="H42" s="13">
        <v>0</v>
      </c>
      <c r="I42" s="13">
        <v>0</v>
      </c>
      <c r="J42" s="13">
        <v>10</v>
      </c>
      <c r="K42" s="13">
        <f t="shared" si="4"/>
        <v>10</v>
      </c>
      <c r="L42" s="15" t="s">
        <v>132</v>
      </c>
      <c r="M42" s="1"/>
    </row>
    <row r="43" spans="1:13" ht="15" customHeight="1" x14ac:dyDescent="0.25">
      <c r="A43" s="11" t="s">
        <v>37</v>
      </c>
      <c r="B43" s="11" t="s">
        <v>52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0</v>
      </c>
      <c r="H43" s="13">
        <v>0</v>
      </c>
      <c r="I43" s="13">
        <v>0</v>
      </c>
      <c r="J43" s="13">
        <v>10</v>
      </c>
      <c r="K43" s="13">
        <f t="shared" si="4"/>
        <v>10</v>
      </c>
      <c r="L43" s="15" t="s">
        <v>132</v>
      </c>
      <c r="M43" s="1"/>
    </row>
    <row r="44" spans="1:13" ht="15" customHeight="1" x14ac:dyDescent="0.25">
      <c r="A44" s="11" t="s">
        <v>88</v>
      </c>
      <c r="B44" s="11" t="s">
        <v>37</v>
      </c>
      <c r="C44" s="11" t="s">
        <v>37</v>
      </c>
      <c r="D44" s="11" t="s">
        <v>37</v>
      </c>
      <c r="E44" s="12" t="s">
        <v>40</v>
      </c>
      <c r="F44" s="13">
        <v>20</v>
      </c>
      <c r="G44" s="13">
        <v>10820</v>
      </c>
      <c r="H44" s="13">
        <v>0</v>
      </c>
      <c r="I44" s="13">
        <v>20</v>
      </c>
      <c r="J44" s="13">
        <v>20</v>
      </c>
      <c r="K44" s="14">
        <f t="shared" si="4"/>
        <v>0</v>
      </c>
      <c r="L44" s="15">
        <f t="shared" si="5"/>
        <v>0</v>
      </c>
      <c r="M44" s="1"/>
    </row>
    <row r="45" spans="1:13" ht="27" customHeight="1" x14ac:dyDescent="0.25">
      <c r="A45" s="11" t="s">
        <v>37</v>
      </c>
      <c r="B45" s="11" t="s">
        <v>59</v>
      </c>
      <c r="C45" s="11" t="s">
        <v>37</v>
      </c>
      <c r="D45" s="11" t="s">
        <v>37</v>
      </c>
      <c r="E45" s="12" t="s">
        <v>89</v>
      </c>
      <c r="F45" s="13">
        <v>10</v>
      </c>
      <c r="G45" s="13">
        <v>10</v>
      </c>
      <c r="H45" s="13">
        <v>0</v>
      </c>
      <c r="I45" s="13">
        <v>10</v>
      </c>
      <c r="J45" s="13">
        <v>10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37</v>
      </c>
      <c r="C46" s="11" t="s">
        <v>43</v>
      </c>
      <c r="D46" s="11" t="s">
        <v>37</v>
      </c>
      <c r="E46" s="12" t="s">
        <v>44</v>
      </c>
      <c r="F46" s="13">
        <v>10</v>
      </c>
      <c r="G46" s="13">
        <v>10</v>
      </c>
      <c r="H46" s="13">
        <v>0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64</v>
      </c>
      <c r="C47" s="11" t="s">
        <v>37</v>
      </c>
      <c r="D47" s="11" t="s">
        <v>37</v>
      </c>
      <c r="E47" s="12" t="s">
        <v>90</v>
      </c>
      <c r="F47" s="13">
        <v>10</v>
      </c>
      <c r="G47" s="13">
        <v>10810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10810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91</v>
      </c>
      <c r="B49" s="11" t="s">
        <v>37</v>
      </c>
      <c r="C49" s="11" t="s">
        <v>37</v>
      </c>
      <c r="D49" s="11" t="s">
        <v>37</v>
      </c>
      <c r="E49" s="12" t="s">
        <v>92</v>
      </c>
      <c r="F49" s="13">
        <v>37141</v>
      </c>
      <c r="G49" s="13">
        <v>37141</v>
      </c>
      <c r="H49" s="13">
        <v>34346</v>
      </c>
      <c r="I49" s="13">
        <v>38292</v>
      </c>
      <c r="J49" s="13">
        <v>41657</v>
      </c>
      <c r="K49" s="13">
        <f t="shared" si="4"/>
        <v>3365</v>
      </c>
      <c r="L49" s="15">
        <f t="shared" si="5"/>
        <v>8.7877363417946303E-2</v>
      </c>
      <c r="M49" s="1"/>
    </row>
    <row r="50" spans="1:13" ht="15" customHeight="1" x14ac:dyDescent="0.25">
      <c r="A50" s="11" t="s">
        <v>37</v>
      </c>
      <c r="B50" s="11" t="s">
        <v>63</v>
      </c>
      <c r="C50" s="11" t="s">
        <v>37</v>
      </c>
      <c r="D50" s="11" t="s">
        <v>37</v>
      </c>
      <c r="E50" s="12" t="s">
        <v>93</v>
      </c>
      <c r="F50" s="13">
        <v>37141</v>
      </c>
      <c r="G50" s="13">
        <v>37141</v>
      </c>
      <c r="H50" s="13">
        <v>34346</v>
      </c>
      <c r="I50" s="13">
        <v>38292</v>
      </c>
      <c r="J50" s="13">
        <v>41657</v>
      </c>
      <c r="K50" s="13">
        <f t="shared" si="4"/>
        <v>3365</v>
      </c>
      <c r="L50" s="15">
        <f t="shared" si="5"/>
        <v>8.7877363417946303E-2</v>
      </c>
      <c r="M50" s="1"/>
    </row>
    <row r="51" spans="1:13" ht="15" customHeight="1" x14ac:dyDescent="0.25">
      <c r="A51" s="11" t="s">
        <v>94</v>
      </c>
      <c r="B51" s="11" t="s">
        <v>37</v>
      </c>
      <c r="C51" s="11" t="s">
        <v>37</v>
      </c>
      <c r="D51" s="11" t="s">
        <v>37</v>
      </c>
      <c r="E51" s="12" t="s">
        <v>95</v>
      </c>
      <c r="F51" s="13">
        <v>10</v>
      </c>
      <c r="G51" s="13">
        <v>10</v>
      </c>
      <c r="H51" s="13">
        <v>12501</v>
      </c>
      <c r="I51" s="13">
        <v>10</v>
      </c>
      <c r="J51" s="13">
        <v>10</v>
      </c>
      <c r="K51" s="14">
        <f t="shared" si="4"/>
        <v>0</v>
      </c>
      <c r="L51" s="15">
        <f t="shared" si="5"/>
        <v>0</v>
      </c>
      <c r="M51" s="1"/>
    </row>
    <row r="52" spans="1:13" ht="27" customHeight="1" x14ac:dyDescent="0.25">
      <c r="A52" s="11" t="s">
        <v>37</v>
      </c>
      <c r="B52" s="11" t="s">
        <v>41</v>
      </c>
      <c r="C52" s="11" t="s">
        <v>37</v>
      </c>
      <c r="D52" s="11" t="s">
        <v>37</v>
      </c>
      <c r="E52" s="12" t="s">
        <v>96</v>
      </c>
      <c r="F52" s="13">
        <v>10</v>
      </c>
      <c r="G52" s="13">
        <v>10</v>
      </c>
      <c r="H52" s="13">
        <v>12501</v>
      </c>
      <c r="I52" s="13">
        <v>10</v>
      </c>
      <c r="J52" s="13">
        <v>10</v>
      </c>
      <c r="K52" s="14">
        <f t="shared" si="4"/>
        <v>0</v>
      </c>
      <c r="L52" s="15">
        <f t="shared" si="5"/>
        <v>0</v>
      </c>
      <c r="M52" s="1"/>
    </row>
    <row r="53" spans="1:13" ht="27" customHeight="1" x14ac:dyDescent="0.25">
      <c r="A53" s="11" t="s">
        <v>97</v>
      </c>
      <c r="B53" s="11" t="s">
        <v>37</v>
      </c>
      <c r="C53" s="11" t="s">
        <v>37</v>
      </c>
      <c r="D53" s="11" t="s">
        <v>37</v>
      </c>
      <c r="E53" s="12" t="s">
        <v>98</v>
      </c>
      <c r="F53" s="13">
        <v>4168</v>
      </c>
      <c r="G53" s="13">
        <v>3960</v>
      </c>
      <c r="H53" s="13">
        <v>3960</v>
      </c>
      <c r="I53" s="13">
        <v>4297</v>
      </c>
      <c r="J53" s="13">
        <v>10</v>
      </c>
      <c r="K53" s="13">
        <f t="shared" si="4"/>
        <v>-4287</v>
      </c>
      <c r="L53" s="15">
        <f t="shared" si="5"/>
        <v>-0.99767279497323713</v>
      </c>
      <c r="M53" s="1"/>
    </row>
    <row r="54" spans="1:13" ht="15" customHeight="1" x14ac:dyDescent="0.25">
      <c r="A54" s="11" t="s">
        <v>37</v>
      </c>
      <c r="B54" s="11" t="s">
        <v>14</v>
      </c>
      <c r="C54" s="11" t="s">
        <v>37</v>
      </c>
      <c r="D54" s="11" t="s">
        <v>37</v>
      </c>
      <c r="E54" s="12" t="s">
        <v>99</v>
      </c>
      <c r="F54" s="13">
        <v>0</v>
      </c>
      <c r="G54" s="13">
        <v>0</v>
      </c>
      <c r="H54" s="13">
        <v>0</v>
      </c>
      <c r="I54" s="13">
        <v>0</v>
      </c>
      <c r="J54" s="13">
        <v>10</v>
      </c>
      <c r="K54" s="13">
        <f t="shared" si="4"/>
        <v>10</v>
      </c>
      <c r="L54" s="15" t="s">
        <v>132</v>
      </c>
      <c r="M54" s="1"/>
    </row>
    <row r="55" spans="1:13" ht="15" customHeight="1" x14ac:dyDescent="0.25">
      <c r="A55" s="11" t="s">
        <v>37</v>
      </c>
      <c r="B55" s="11" t="s">
        <v>84</v>
      </c>
      <c r="C55" s="11" t="s">
        <v>37</v>
      </c>
      <c r="D55" s="11" t="s">
        <v>37</v>
      </c>
      <c r="E55" s="12" t="s">
        <v>100</v>
      </c>
      <c r="F55" s="13">
        <v>4168</v>
      </c>
      <c r="G55" s="13">
        <v>3960</v>
      </c>
      <c r="H55" s="13">
        <v>3960</v>
      </c>
      <c r="I55" s="13">
        <v>4297</v>
      </c>
      <c r="J55" s="13">
        <v>0</v>
      </c>
      <c r="K55" s="13">
        <f t="shared" si="4"/>
        <v>-4297</v>
      </c>
      <c r="L55" s="15">
        <f t="shared" si="5"/>
        <v>-1</v>
      </c>
      <c r="M55" s="1"/>
    </row>
    <row r="56" spans="1:13" ht="15" customHeight="1" x14ac:dyDescent="0.25">
      <c r="A56" s="11" t="s">
        <v>101</v>
      </c>
      <c r="B56" s="11" t="s">
        <v>37</v>
      </c>
      <c r="C56" s="11" t="s">
        <v>37</v>
      </c>
      <c r="D56" s="11" t="s">
        <v>37</v>
      </c>
      <c r="E56" s="12" t="s">
        <v>102</v>
      </c>
      <c r="F56" s="13">
        <v>21184028</v>
      </c>
      <c r="G56" s="13">
        <v>14331165</v>
      </c>
      <c r="H56" s="13">
        <v>6518863</v>
      </c>
      <c r="I56" s="13">
        <v>21840733</v>
      </c>
      <c r="J56" s="13">
        <v>24770394</v>
      </c>
      <c r="K56" s="13">
        <f t="shared" si="4"/>
        <v>2929661</v>
      </c>
      <c r="L56" s="15">
        <f t="shared" si="5"/>
        <v>0.13413748522084859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103</v>
      </c>
      <c r="F57" s="13">
        <v>0</v>
      </c>
      <c r="G57" s="13">
        <v>150606</v>
      </c>
      <c r="H57" s="13">
        <v>150</v>
      </c>
      <c r="I57" s="13">
        <v>0</v>
      </c>
      <c r="J57" s="13">
        <v>437168</v>
      </c>
      <c r="K57" s="13">
        <f t="shared" si="4"/>
        <v>437168</v>
      </c>
      <c r="L57" s="15" t="s">
        <v>132</v>
      </c>
      <c r="M57" s="1"/>
    </row>
    <row r="58" spans="1:13" ht="15" customHeight="1" x14ac:dyDescent="0.25">
      <c r="A58" s="11" t="s">
        <v>37</v>
      </c>
      <c r="B58" s="11" t="s">
        <v>41</v>
      </c>
      <c r="C58" s="11" t="s">
        <v>37</v>
      </c>
      <c r="D58" s="11" t="s">
        <v>37</v>
      </c>
      <c r="E58" s="12" t="s">
        <v>104</v>
      </c>
      <c r="F58" s="13">
        <v>21184028</v>
      </c>
      <c r="G58" s="13">
        <v>14180559</v>
      </c>
      <c r="H58" s="13">
        <v>6518713</v>
      </c>
      <c r="I58" s="13">
        <v>21840733</v>
      </c>
      <c r="J58" s="13">
        <v>24333226</v>
      </c>
      <c r="K58" s="13">
        <f t="shared" si="4"/>
        <v>2492493</v>
      </c>
      <c r="L58" s="15">
        <f t="shared" si="5"/>
        <v>0.11412130719239139</v>
      </c>
      <c r="M58" s="1"/>
    </row>
    <row r="59" spans="1:13" ht="15" customHeight="1" x14ac:dyDescent="0.25">
      <c r="A59" s="11" t="s">
        <v>11</v>
      </c>
      <c r="B59" s="11" t="s">
        <v>37</v>
      </c>
      <c r="C59" s="11" t="s">
        <v>37</v>
      </c>
      <c r="D59" s="11" t="s">
        <v>37</v>
      </c>
      <c r="E59" s="12" t="s">
        <v>105</v>
      </c>
      <c r="F59" s="13">
        <v>53633598</v>
      </c>
      <c r="G59" s="13">
        <v>53633598</v>
      </c>
      <c r="H59" s="13">
        <v>31638908</v>
      </c>
      <c r="I59" s="13">
        <v>55296241</v>
      </c>
      <c r="J59" s="13">
        <v>79078459</v>
      </c>
      <c r="K59" s="13">
        <f t="shared" si="4"/>
        <v>23782218</v>
      </c>
      <c r="L59" s="15">
        <f t="shared" si="5"/>
        <v>0.4300874267384649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69</v>
      </c>
      <c r="F60" s="13">
        <v>53633598</v>
      </c>
      <c r="G60" s="13">
        <v>53633598</v>
      </c>
      <c r="H60" s="13">
        <v>31638908</v>
      </c>
      <c r="I60" s="13">
        <v>55296241</v>
      </c>
      <c r="J60" s="13">
        <v>79078459</v>
      </c>
      <c r="K60" s="13">
        <f t="shared" si="4"/>
        <v>23782218</v>
      </c>
      <c r="L60" s="15">
        <f t="shared" si="5"/>
        <v>0.4300874267384649</v>
      </c>
      <c r="M60" s="1"/>
    </row>
    <row r="61" spans="1:13" ht="15" customHeight="1" x14ac:dyDescent="0.25">
      <c r="A61" s="11" t="s">
        <v>37</v>
      </c>
      <c r="B61" s="11" t="s">
        <v>37</v>
      </c>
      <c r="C61" s="11" t="s">
        <v>54</v>
      </c>
      <c r="D61" s="11" t="s">
        <v>37</v>
      </c>
      <c r="E61" s="12" t="s">
        <v>106</v>
      </c>
      <c r="F61" s="13">
        <v>53633598</v>
      </c>
      <c r="G61" s="13">
        <v>53633598</v>
      </c>
      <c r="H61" s="13">
        <v>31638908</v>
      </c>
      <c r="I61" s="13">
        <v>55296241</v>
      </c>
      <c r="J61" s="13">
        <v>79078459</v>
      </c>
      <c r="K61" s="13">
        <f t="shared" si="4"/>
        <v>23782218</v>
      </c>
      <c r="L61" s="15">
        <f t="shared" si="5"/>
        <v>0.4300874267384649</v>
      </c>
      <c r="M61" s="1"/>
    </row>
    <row r="62" spans="1:13" ht="15" customHeight="1" x14ac:dyDescent="0.25">
      <c r="A62" s="11" t="s">
        <v>107</v>
      </c>
      <c r="B62" s="11" t="s">
        <v>37</v>
      </c>
      <c r="C62" s="11" t="s">
        <v>37</v>
      </c>
      <c r="D62" s="11" t="s">
        <v>37</v>
      </c>
      <c r="E62" s="12" t="s">
        <v>108</v>
      </c>
      <c r="F62" s="13">
        <v>122155247</v>
      </c>
      <c r="G62" s="13">
        <v>68851579</v>
      </c>
      <c r="H62" s="13">
        <v>32407596</v>
      </c>
      <c r="I62" s="13">
        <v>125942059</v>
      </c>
      <c r="J62" s="13">
        <v>77301509</v>
      </c>
      <c r="K62" s="13">
        <f t="shared" si="4"/>
        <v>-48640550</v>
      </c>
      <c r="L62" s="15">
        <f t="shared" si="5"/>
        <v>-0.38621371117967829</v>
      </c>
      <c r="M62" s="1"/>
    </row>
    <row r="63" spans="1:13" ht="15" customHeight="1" x14ac:dyDescent="0.25">
      <c r="A63" s="11" t="s">
        <v>37</v>
      </c>
      <c r="B63" s="11" t="s">
        <v>14</v>
      </c>
      <c r="C63" s="11" t="s">
        <v>37</v>
      </c>
      <c r="D63" s="11" t="s">
        <v>37</v>
      </c>
      <c r="E63" s="12" t="s">
        <v>109</v>
      </c>
      <c r="F63" s="13">
        <v>122155247</v>
      </c>
      <c r="G63" s="13">
        <v>68683054</v>
      </c>
      <c r="H63" s="13">
        <v>32321871</v>
      </c>
      <c r="I63" s="13">
        <v>125942059</v>
      </c>
      <c r="J63" s="13">
        <v>77301509</v>
      </c>
      <c r="K63" s="13">
        <f t="shared" si="4"/>
        <v>-48640550</v>
      </c>
      <c r="L63" s="15">
        <f t="shared" si="5"/>
        <v>-0.38621371117967829</v>
      </c>
      <c r="M63" s="1"/>
    </row>
    <row r="64" spans="1:13" ht="15" customHeight="1" x14ac:dyDescent="0.25">
      <c r="A64" s="11" t="s">
        <v>37</v>
      </c>
      <c r="B64" s="11" t="s">
        <v>37</v>
      </c>
      <c r="C64" s="11" t="s">
        <v>43</v>
      </c>
      <c r="D64" s="11" t="s">
        <v>37</v>
      </c>
      <c r="E64" s="12" t="s">
        <v>44</v>
      </c>
      <c r="F64" s="13">
        <v>10</v>
      </c>
      <c r="G64" s="13">
        <v>41007</v>
      </c>
      <c r="H64" s="13">
        <v>0</v>
      </c>
      <c r="I64" s="13">
        <v>10</v>
      </c>
      <c r="J64" s="13">
        <v>10</v>
      </c>
      <c r="K64" s="14">
        <f t="shared" si="4"/>
        <v>0</v>
      </c>
      <c r="L64" s="15">
        <f t="shared" si="5"/>
        <v>0</v>
      </c>
      <c r="M64" s="1"/>
    </row>
    <row r="65" spans="1:13" ht="15" customHeight="1" x14ac:dyDescent="0.25">
      <c r="A65" s="11" t="s">
        <v>37</v>
      </c>
      <c r="B65" s="11" t="s">
        <v>37</v>
      </c>
      <c r="C65" s="11" t="s">
        <v>110</v>
      </c>
      <c r="D65" s="11" t="s">
        <v>37</v>
      </c>
      <c r="E65" s="12" t="s">
        <v>111</v>
      </c>
      <c r="F65" s="13">
        <v>1343840</v>
      </c>
      <c r="G65" s="13">
        <v>323706</v>
      </c>
      <c r="H65" s="13">
        <v>17032</v>
      </c>
      <c r="I65" s="13">
        <v>1385499</v>
      </c>
      <c r="J65" s="13">
        <v>8525</v>
      </c>
      <c r="K65" s="13">
        <f t="shared" si="4"/>
        <v>-1376974</v>
      </c>
      <c r="L65" s="15">
        <f t="shared" si="5"/>
        <v>-0.99384698220641088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112</v>
      </c>
      <c r="D66" s="11" t="s">
        <v>37</v>
      </c>
      <c r="E66" s="12" t="s">
        <v>113</v>
      </c>
      <c r="F66" s="13">
        <v>7934818</v>
      </c>
      <c r="G66" s="13">
        <v>4853324</v>
      </c>
      <c r="H66" s="13">
        <v>717674</v>
      </c>
      <c r="I66" s="13">
        <v>8180797</v>
      </c>
      <c r="J66" s="13">
        <v>2608719</v>
      </c>
      <c r="K66" s="13">
        <f t="shared" si="4"/>
        <v>-5572078</v>
      </c>
      <c r="L66" s="15">
        <f t="shared" si="5"/>
        <v>-0.6811167664959783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99921530</v>
      </c>
      <c r="G67" s="13">
        <v>58681758</v>
      </c>
      <c r="H67" s="13">
        <v>30125106</v>
      </c>
      <c r="I67" s="13">
        <v>103019097</v>
      </c>
      <c r="J67" s="13">
        <v>66507653</v>
      </c>
      <c r="K67" s="13">
        <f t="shared" si="4"/>
        <v>-36511444</v>
      </c>
      <c r="L67" s="15">
        <f t="shared" si="5"/>
        <v>-0.35441432766586956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1621222</v>
      </c>
      <c r="G68" s="13">
        <v>1621222</v>
      </c>
      <c r="H68" s="13">
        <v>780114</v>
      </c>
      <c r="I68" s="13">
        <v>1671480</v>
      </c>
      <c r="J68" s="13">
        <v>1459421</v>
      </c>
      <c r="K68" s="13">
        <f t="shared" si="4"/>
        <v>-212059</v>
      </c>
      <c r="L68" s="15">
        <f t="shared" si="5"/>
        <v>-0.12686900232129611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4108550</v>
      </c>
      <c r="G69" s="13">
        <v>786877</v>
      </c>
      <c r="H69" s="13">
        <v>681945</v>
      </c>
      <c r="I69" s="13">
        <v>4235915</v>
      </c>
      <c r="J69" s="13">
        <v>4732379</v>
      </c>
      <c r="K69" s="13">
        <f t="shared" si="4"/>
        <v>496464</v>
      </c>
      <c r="L69" s="15">
        <f t="shared" si="5"/>
        <v>0.11720348496133658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7225277</v>
      </c>
      <c r="G70" s="13">
        <v>2375160</v>
      </c>
      <c r="H70" s="13">
        <v>0</v>
      </c>
      <c r="I70" s="13">
        <v>7449261</v>
      </c>
      <c r="J70" s="13">
        <v>1984802</v>
      </c>
      <c r="K70" s="13">
        <f t="shared" si="4"/>
        <v>-5464459</v>
      </c>
      <c r="L70" s="15">
        <f t="shared" si="5"/>
        <v>-0.73355719446533019</v>
      </c>
      <c r="M70" s="1"/>
    </row>
    <row r="71" spans="1:13" ht="15" customHeight="1" x14ac:dyDescent="0.25">
      <c r="A71" s="11" t="s">
        <v>37</v>
      </c>
      <c r="B71" s="11" t="s">
        <v>52</v>
      </c>
      <c r="C71" s="11" t="s">
        <v>37</v>
      </c>
      <c r="D71" s="11" t="s">
        <v>37</v>
      </c>
      <c r="E71" s="12" t="s">
        <v>122</v>
      </c>
      <c r="F71" s="13">
        <v>0</v>
      </c>
      <c r="G71" s="13">
        <v>168525</v>
      </c>
      <c r="H71" s="13">
        <v>85725</v>
      </c>
      <c r="I71" s="13">
        <v>0</v>
      </c>
      <c r="J71" s="13">
        <v>0</v>
      </c>
      <c r="K71" s="14">
        <f t="shared" si="4"/>
        <v>0</v>
      </c>
      <c r="L71" s="15" t="s">
        <v>132</v>
      </c>
      <c r="M71" s="1"/>
    </row>
    <row r="72" spans="1:13" ht="27" customHeight="1" x14ac:dyDescent="0.25">
      <c r="A72" s="11" t="s">
        <v>37</v>
      </c>
      <c r="B72" s="11" t="s">
        <v>37</v>
      </c>
      <c r="C72" s="11" t="s">
        <v>123</v>
      </c>
      <c r="D72" s="11" t="s">
        <v>37</v>
      </c>
      <c r="E72" s="12" t="s">
        <v>124</v>
      </c>
      <c r="F72" s="13">
        <v>0</v>
      </c>
      <c r="G72" s="13">
        <v>82800</v>
      </c>
      <c r="H72" s="13">
        <v>0</v>
      </c>
      <c r="I72" s="13">
        <v>0</v>
      </c>
      <c r="J72" s="13">
        <v>0</v>
      </c>
      <c r="K72" s="14">
        <f t="shared" si="4"/>
        <v>0</v>
      </c>
      <c r="L72" s="15" t="s">
        <v>132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125</v>
      </c>
      <c r="D73" s="11" t="s">
        <v>37</v>
      </c>
      <c r="E73" s="12" t="s">
        <v>126</v>
      </c>
      <c r="F73" s="13">
        <v>0</v>
      </c>
      <c r="G73" s="13">
        <v>85725</v>
      </c>
      <c r="H73" s="13">
        <v>85725</v>
      </c>
      <c r="I73" s="13">
        <v>0</v>
      </c>
      <c r="J73" s="13">
        <v>0</v>
      </c>
      <c r="K73" s="14">
        <f t="shared" si="4"/>
        <v>0</v>
      </c>
      <c r="L73" s="15" t="s">
        <v>132</v>
      </c>
      <c r="M73" s="1"/>
    </row>
    <row r="74" spans="1:13" ht="15" customHeight="1" x14ac:dyDescent="0.25">
      <c r="A74" s="11" t="s">
        <v>127</v>
      </c>
      <c r="B74" s="11" t="s">
        <v>37</v>
      </c>
      <c r="C74" s="11" t="s">
        <v>37</v>
      </c>
      <c r="D74" s="11" t="s">
        <v>37</v>
      </c>
      <c r="E74" s="12" t="s">
        <v>128</v>
      </c>
      <c r="F74" s="13">
        <v>10</v>
      </c>
      <c r="G74" s="13">
        <v>10</v>
      </c>
      <c r="H74" s="13">
        <v>2313930</v>
      </c>
      <c r="I74" s="13">
        <v>10</v>
      </c>
      <c r="J74" s="13">
        <v>10</v>
      </c>
      <c r="K74" s="14">
        <f t="shared" si="4"/>
        <v>0</v>
      </c>
      <c r="L74" s="15">
        <f t="shared" si="5"/>
        <v>0</v>
      </c>
      <c r="M74" s="1"/>
    </row>
    <row r="75" spans="1:13" ht="15" customHeight="1" x14ac:dyDescent="0.25">
      <c r="A75" s="11" t="s">
        <v>37</v>
      </c>
      <c r="B75" s="11" t="s">
        <v>55</v>
      </c>
      <c r="C75" s="11" t="s">
        <v>37</v>
      </c>
      <c r="D75" s="11" t="s">
        <v>37</v>
      </c>
      <c r="E75" s="12" t="s">
        <v>129</v>
      </c>
      <c r="F75" s="13">
        <v>10</v>
      </c>
      <c r="G75" s="13">
        <v>10</v>
      </c>
      <c r="H75" s="13">
        <v>2313930</v>
      </c>
      <c r="I75" s="13">
        <v>10</v>
      </c>
      <c r="J75" s="13">
        <v>10</v>
      </c>
      <c r="K75" s="14">
        <f t="shared" si="4"/>
        <v>0</v>
      </c>
      <c r="L75" s="15">
        <f t="shared" si="5"/>
        <v>0</v>
      </c>
      <c r="M75" s="1"/>
    </row>
    <row r="76" spans="1:13" ht="1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"/>
    </row>
    <row r="77" spans="1:1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customHeight="1" x14ac:dyDescent="0.25">
      <c r="A78" s="34" t="s">
        <v>130</v>
      </c>
      <c r="B78" s="35"/>
      <c r="C78" s="35"/>
      <c r="D78" s="35"/>
      <c r="E78" s="35"/>
      <c r="F78" s="17">
        <v>147857576</v>
      </c>
      <c r="G78" s="17">
        <v>87641388</v>
      </c>
      <c r="H78" s="17">
        <v>41791707</v>
      </c>
      <c r="I78" s="17">
        <v>152309938</v>
      </c>
      <c r="J78" s="17">
        <v>106630847</v>
      </c>
      <c r="K78" s="17">
        <v>-45679091</v>
      </c>
      <c r="L78" s="18">
        <v>-0.29990880174870793</v>
      </c>
      <c r="M78" s="1"/>
    </row>
    <row r="79" spans="1:13" ht="15" customHeight="1" x14ac:dyDescent="0.25">
      <c r="A79" s="36" t="s">
        <v>131</v>
      </c>
      <c r="B79" s="37"/>
      <c r="C79" s="37"/>
      <c r="D79" s="37"/>
      <c r="E79" s="37"/>
      <c r="F79" s="37"/>
      <c r="G79" s="37"/>
      <c r="H79" s="37"/>
      <c r="I79" s="37"/>
      <c r="J79" s="37"/>
      <c r="K79" s="1"/>
      <c r="L79" s="1"/>
      <c r="M79" s="1"/>
    </row>
    <row r="80" spans="1:13" ht="5.0999999999999996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mergeCells count="18">
    <mergeCell ref="K10:K11"/>
    <mergeCell ref="L10:L11"/>
    <mergeCell ref="A78:E78"/>
    <mergeCell ref="A79:J79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31" max="11" man="1"/>
    <brk id="50" max="11" man="1"/>
    <brk id="70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20</vt:lpstr>
      <vt:lpstr>'cuadro Comparativo analitico 20'!Área_de_impresión</vt:lpstr>
      <vt:lpstr>JR_PAGE_ANCHOR_19_1</vt:lpstr>
      <vt:lpstr>'cuadro Comparativo analitico 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2025-09-26T18:51:26Z</cp:lastPrinted>
  <dcterms:created xsi:type="dcterms:W3CDTF">2025-09-26T15:43:18Z</dcterms:created>
  <dcterms:modified xsi:type="dcterms:W3CDTF">2025-09-26T18:51:29Z</dcterms:modified>
</cp:coreProperties>
</file>