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5FD22B1B-0700-45FE-B3FD-4480CA61BCC3}" xr6:coauthVersionLast="47" xr6:coauthVersionMax="47" xr10:uidLastSave="{00000000-0000-0000-0000-000000000000}"/>
  <bookViews>
    <workbookView xWindow="-28920" yWindow="-120" windowWidth="29040" windowHeight="15720" xr2:uid="{72D416F3-830F-45CC-AC13-C7D80CB1D407}"/>
  </bookViews>
  <sheets>
    <sheet name="cuadro Comparativo analitico 16" sheetId="1" r:id="rId1"/>
  </sheets>
  <definedNames>
    <definedName name="_xlnm.Print_Area" localSheetId="0">'cuadro Comparativo analitico 16'!$A$1:$L$80</definedName>
    <definedName name="JR_PAGE_ANCHOR_15_1">'cuadro Comparativo analitico 16'!$A$1</definedName>
    <definedName name="JR_PAGE_ANCHOR_2_1">#REF!</definedName>
    <definedName name="_xlnm.Print_Titles" localSheetId="0">'cuadro Comparativo analitico 16'!$1:$11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1" l="1"/>
  <c r="K76" i="1"/>
  <c r="L75" i="1"/>
  <c r="K75" i="1"/>
  <c r="K74" i="1"/>
  <c r="K73" i="1"/>
  <c r="K72" i="1"/>
  <c r="L72" i="1" s="1"/>
  <c r="K71" i="1"/>
  <c r="L71" i="1" s="1"/>
  <c r="K70" i="1"/>
  <c r="L70" i="1" s="1"/>
  <c r="K69" i="1"/>
  <c r="L69" i="1" s="1"/>
  <c r="L68" i="1"/>
  <c r="K68" i="1"/>
  <c r="L67" i="1"/>
  <c r="K67" i="1"/>
  <c r="L66" i="1"/>
  <c r="K66" i="1"/>
  <c r="L65" i="1"/>
  <c r="K65" i="1"/>
  <c r="K64" i="1"/>
  <c r="L64" i="1" s="1"/>
  <c r="K63" i="1"/>
  <c r="L63" i="1" s="1"/>
  <c r="K62" i="1"/>
  <c r="L62" i="1" s="1"/>
  <c r="K61" i="1"/>
  <c r="L61" i="1" s="1"/>
  <c r="L60" i="1"/>
  <c r="K60" i="1"/>
  <c r="L59" i="1"/>
  <c r="K59" i="1"/>
  <c r="K58" i="1"/>
  <c r="L57" i="1"/>
  <c r="K57" i="1"/>
  <c r="L56" i="1"/>
  <c r="K56" i="1"/>
  <c r="K55" i="1"/>
  <c r="K54" i="1"/>
  <c r="L54" i="1" s="1"/>
  <c r="K53" i="1"/>
  <c r="L53" i="1" s="1"/>
  <c r="K52" i="1"/>
  <c r="L52" i="1" s="1"/>
  <c r="L51" i="1"/>
  <c r="K51" i="1"/>
  <c r="K50" i="1"/>
  <c r="L49" i="1"/>
  <c r="K49" i="1"/>
  <c r="K48" i="1"/>
  <c r="L48" i="1" s="1"/>
  <c r="K47" i="1"/>
  <c r="L47" i="1" s="1"/>
  <c r="K46" i="1"/>
  <c r="L46" i="1" s="1"/>
  <c r="L45" i="1"/>
  <c r="K45" i="1"/>
  <c r="K44" i="1"/>
  <c r="L44" i="1" s="1"/>
  <c r="K43" i="1"/>
  <c r="K42" i="1"/>
  <c r="L41" i="1"/>
  <c r="K41" i="1"/>
  <c r="K40" i="1"/>
  <c r="L40" i="1" s="1"/>
  <c r="K38" i="1"/>
  <c r="L38" i="1" s="1"/>
  <c r="K37" i="1"/>
  <c r="K36" i="1"/>
  <c r="L36" i="1" s="1"/>
  <c r="L35" i="1"/>
  <c r="K35" i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L23" i="1"/>
  <c r="K23" i="1"/>
  <c r="K22" i="1"/>
  <c r="L22" i="1" s="1"/>
  <c r="K21" i="1"/>
  <c r="L21" i="1" s="1"/>
  <c r="L20" i="1"/>
  <c r="K20" i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L13" i="1"/>
  <c r="K13" i="1"/>
  <c r="K39" i="1"/>
  <c r="L39" i="1" s="1"/>
  <c r="K12" i="1"/>
  <c r="L12" i="1" s="1"/>
</calcChain>
</file>

<file path=xl/sharedStrings.xml><?xml version="1.0" encoding="utf-8"?>
<sst xmlns="http://schemas.openxmlformats.org/spreadsheetml/2006/main" count="376" uniqueCount="135">
  <si>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</si>
  <si>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</si>
  <si>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</si>
  <si>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</si>
  <si>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</si>
  <si>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</si>
  <si>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</si>
  <si>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</si>
  <si>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</si>
  <si>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DEL BIOBÍO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</si>
  <si>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</si>
  <si>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28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</si>
  <si>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</si>
  <si>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</si>
  <si>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</si>
  <si>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</si>
  <si>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</si>
  <si>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</si>
  <si>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</si>
  <si>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</si>
  <si>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</si>
  <si>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</si>
  <si>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</si>
  <si>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</si>
  <si>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</si>
  <si>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</si>
  <si>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</si>
  <si>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</si>
  <si>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</si>
  <si>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</si>
  <si>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</si>
  <si>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</si>
  <si>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</si>
  <si>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</si>
  <si>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</si>
  <si>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</si>
  <si>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</si>
  <si>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</si>
  <si>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</si>
  <si>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</si>
  <si>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</si>
  <si>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</si>
  <si>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</si>
  <si>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</si>
  <si>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</si>
  <si>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</si>
  <si>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</si>
  <si>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</si>
  <si>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</si>
  <si>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</si>
  <si>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</si>
  <si>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</si>
  <si>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</si>
  <si>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</si>
  <si>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</si>
  <si>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</si>
  <si>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</si>
  <si>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</si>
  <si>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</si>
  <si>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</si>
  <si>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</si>
  <si>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</si>
  <si>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</si>
  <si>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</si>
  <si>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</si>
  <si>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</si>
  <si>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</si>
  <si>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</si>
  <si>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</si>
  <si>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</si>
  <si>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004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</si>
  <si>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</si>
  <si>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</si>
  <si>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</si>
  <si>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</si>
  <si>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</si>
  <si>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</si>
  <si>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</si>
  <si>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</si>
  <si>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</si>
  <si>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</si>
  <si>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</si>
  <si>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</si>
  <si>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</si>
  <si>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</si>
  <si>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</si>
  <si>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</si>
  <si>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</si>
  <si>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</si>
  <si>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</si>
  <si>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</si>
  <si>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</si>
  <si>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</si>
  <si>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</si>
  <si>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</si>
  <si>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</si>
  <si>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</si>
  <si>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</si>
  <si>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</si>
  <si>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</si>
  <si>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</si>
  <si>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</si>
  <si>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</si>
  <si>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</si>
  <si>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</si>
  <si>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</si>
  <si>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</si>
  <si>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</si>
  <si>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</si>
  <si>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</si>
  <si>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</si>
  <si>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</si>
  <si>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</si>
  <si>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</si>
  <si>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</si>
  <si>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</si>
  <si>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</si>
  <si>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</si>
  <si>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</si>
  <si>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</si>
  <si>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</si>
  <si>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</si>
  <si>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</si>
  <si>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</si>
  <si>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</si>
  <si>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</si>
  <si>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</si>
  <si>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</si>
  <si>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Localidades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</si>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</sst>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B4609-34E9-44CB-8D34-06ADA16552AE}">
  <sheetPr>
    <outlinePr summaryBelow="0"/>
  </sheetPr>
  <dimension ref="A1:M81"/>
  <sheetViews>
    <sheetView tabSelected="1" view="pageBreakPreview" topLeftCell="A45" zoomScale="60" zoomScaleNormal="100" workbookViewId="0">
      <selection activeCell="Y55" sqref="Y5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</row>
    <row r="2" spans="1:13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</row>
    <row r="3" spans="1:13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31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0" t="s">
        <v>8</v>
      </c>
      <c r="B6" s="21"/>
      <c r="C6" s="22" t="s">
        <v>9</v>
      </c>
      <c r="D6" s="23"/>
      <c r="E6" s="23"/>
      <c r="F6" s="23"/>
      <c r="G6" s="2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8" t="s">
        <v>12</v>
      </c>
      <c r="B7" s="39"/>
      <c r="C7" s="40" t="s">
        <v>9</v>
      </c>
      <c r="D7" s="41"/>
      <c r="E7" s="41"/>
      <c r="F7" s="41"/>
      <c r="G7" s="41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42" t="s">
        <v>16</v>
      </c>
      <c r="B9" s="42" t="s">
        <v>17</v>
      </c>
      <c r="C9" s="42" t="s">
        <v>18</v>
      </c>
      <c r="D9" s="42" t="s">
        <v>19</v>
      </c>
      <c r="E9" s="42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43"/>
      <c r="B10" s="43"/>
      <c r="C10" s="43"/>
      <c r="D10" s="43"/>
      <c r="E10" s="43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32" t="s">
        <v>33</v>
      </c>
      <c r="L10" s="32" t="s">
        <v>34</v>
      </c>
      <c r="M10" s="1"/>
    </row>
    <row r="11" spans="1:13" ht="30" customHeight="1" thickBot="1" x14ac:dyDescent="0.3">
      <c r="A11" s="43"/>
      <c r="B11" s="43"/>
      <c r="C11" s="43"/>
      <c r="D11" s="43"/>
      <c r="E11" s="43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33"/>
      <c r="L11" s="33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518453908</v>
      </c>
      <c r="G12" s="9">
        <v>550870942</v>
      </c>
      <c r="H12" s="9">
        <v>348450132</v>
      </c>
      <c r="I12" s="9">
        <v>533978432</v>
      </c>
      <c r="J12" s="9">
        <v>625544842</v>
      </c>
      <c r="K12" s="9">
        <f>J12-I12</f>
        <v>91566410</v>
      </c>
      <c r="L12" s="10">
        <f>(K12/I12)</f>
        <v>0.17147960388033051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142590</v>
      </c>
      <c r="H13" s="13">
        <v>0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142590</v>
      </c>
      <c r="H14" s="13">
        <v>0</v>
      </c>
      <c r="I14" s="13">
        <v>30</v>
      </c>
      <c r="J14" s="13">
        <v>30</v>
      </c>
      <c r="K14" s="14">
        <f t="shared" ref="K14:K38" si="0">+J14-I14</f>
        <v>0</v>
      </c>
      <c r="L14" s="15">
        <f t="shared" ref="L14:L38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142580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0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19422</v>
      </c>
      <c r="G17" s="13">
        <v>19422</v>
      </c>
      <c r="H17" s="13">
        <v>20189</v>
      </c>
      <c r="I17" s="13">
        <v>20024</v>
      </c>
      <c r="J17" s="13">
        <v>30</v>
      </c>
      <c r="K17" s="13">
        <f t="shared" si="0"/>
        <v>-19994</v>
      </c>
      <c r="L17" s="15">
        <f t="shared" si="1"/>
        <v>-0.99850179784258886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19412</v>
      </c>
      <c r="G18" s="13">
        <v>19412</v>
      </c>
      <c r="H18" s="13">
        <v>20189</v>
      </c>
      <c r="I18" s="13">
        <v>20014</v>
      </c>
      <c r="J18" s="13">
        <v>20</v>
      </c>
      <c r="K18" s="13">
        <f t="shared" si="0"/>
        <v>-19994</v>
      </c>
      <c r="L18" s="15">
        <f t="shared" si="1"/>
        <v>-0.99900069951034276</v>
      </c>
      <c r="M18" s="1"/>
    </row>
    <row r="19" spans="1:13" ht="15" customHeight="1" x14ac:dyDescent="0.25">
      <c r="A19" s="11" t="s">
        <v>37</v>
      </c>
      <c r="B19" s="11" t="s">
        <v>52</v>
      </c>
      <c r="C19" s="11" t="s">
        <v>37</v>
      </c>
      <c r="D19" s="11" t="s">
        <v>37</v>
      </c>
      <c r="E19" s="12" t="s">
        <v>53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55</v>
      </c>
      <c r="B20" s="11" t="s">
        <v>37</v>
      </c>
      <c r="C20" s="11" t="s">
        <v>37</v>
      </c>
      <c r="D20" s="11" t="s">
        <v>37</v>
      </c>
      <c r="E20" s="12" t="s">
        <v>56</v>
      </c>
      <c r="F20" s="13">
        <v>73933</v>
      </c>
      <c r="G20" s="13">
        <v>73933</v>
      </c>
      <c r="H20" s="13">
        <v>127864</v>
      </c>
      <c r="I20" s="13">
        <v>76225</v>
      </c>
      <c r="J20" s="13">
        <v>76225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57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58</v>
      </c>
      <c r="F22" s="13">
        <v>73923</v>
      </c>
      <c r="G22" s="13">
        <v>73923</v>
      </c>
      <c r="H22" s="13">
        <v>127864</v>
      </c>
      <c r="I22" s="13">
        <v>76215</v>
      </c>
      <c r="J22" s="13">
        <v>76215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610744</v>
      </c>
      <c r="G23" s="13">
        <v>610744</v>
      </c>
      <c r="H23" s="13">
        <v>453611</v>
      </c>
      <c r="I23" s="13">
        <v>629677</v>
      </c>
      <c r="J23" s="13">
        <v>589859</v>
      </c>
      <c r="K23" s="13">
        <f t="shared" si="0"/>
        <v>-39818</v>
      </c>
      <c r="L23" s="15">
        <f t="shared" si="1"/>
        <v>-6.3235595392558408E-2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264620</v>
      </c>
      <c r="G24" s="13">
        <v>264620</v>
      </c>
      <c r="H24" s="13">
        <v>269844</v>
      </c>
      <c r="I24" s="13">
        <v>272823</v>
      </c>
      <c r="J24" s="13">
        <v>233005</v>
      </c>
      <c r="K24" s="13">
        <f t="shared" si="0"/>
        <v>-39818</v>
      </c>
      <c r="L24" s="15">
        <f t="shared" si="1"/>
        <v>-0.14594810554828588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107260</v>
      </c>
      <c r="G25" s="13">
        <v>107260</v>
      </c>
      <c r="H25" s="13">
        <v>78700</v>
      </c>
      <c r="I25" s="13">
        <v>110585</v>
      </c>
      <c r="J25" s="13">
        <v>110585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51</v>
      </c>
      <c r="F26" s="13">
        <v>238864</v>
      </c>
      <c r="G26" s="13">
        <v>238864</v>
      </c>
      <c r="H26" s="13">
        <v>105067</v>
      </c>
      <c r="I26" s="13">
        <v>246269</v>
      </c>
      <c r="J26" s="13">
        <v>246269</v>
      </c>
      <c r="K26" s="14">
        <f t="shared" si="0"/>
        <v>0</v>
      </c>
      <c r="L26" s="15">
        <f t="shared" si="1"/>
        <v>0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449676096</v>
      </c>
      <c r="G27" s="13">
        <v>481950570</v>
      </c>
      <c r="H27" s="13">
        <v>292336235</v>
      </c>
      <c r="I27" s="13">
        <v>463069151</v>
      </c>
      <c r="J27" s="13">
        <v>537728775</v>
      </c>
      <c r="K27" s="13">
        <f t="shared" si="0"/>
        <v>74659624</v>
      </c>
      <c r="L27" s="15">
        <f t="shared" si="1"/>
        <v>0.16122780763687711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449676096</v>
      </c>
      <c r="G28" s="13">
        <v>481950570</v>
      </c>
      <c r="H28" s="13">
        <v>292336235</v>
      </c>
      <c r="I28" s="13">
        <v>463069151</v>
      </c>
      <c r="J28" s="13">
        <v>537728775</v>
      </c>
      <c r="K28" s="13">
        <f t="shared" si="0"/>
        <v>74659624</v>
      </c>
      <c r="L28" s="15">
        <f t="shared" si="1"/>
        <v>0.16122780763687711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67040311</v>
      </c>
      <c r="G29" s="13">
        <v>67040311</v>
      </c>
      <c r="H29" s="13">
        <v>55267375</v>
      </c>
      <c r="I29" s="13">
        <v>69118561</v>
      </c>
      <c r="J29" s="13">
        <v>86252018</v>
      </c>
      <c r="K29" s="13">
        <f t="shared" si="0"/>
        <v>17133457</v>
      </c>
      <c r="L29" s="15">
        <f t="shared" si="1"/>
        <v>0.24788503626399283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69</v>
      </c>
      <c r="F30" s="13">
        <v>67040311</v>
      </c>
      <c r="G30" s="13">
        <v>67040311</v>
      </c>
      <c r="H30" s="13">
        <v>55267375</v>
      </c>
      <c r="I30" s="13">
        <v>69118561</v>
      </c>
      <c r="J30" s="13">
        <v>86252018</v>
      </c>
      <c r="K30" s="13">
        <f t="shared" si="0"/>
        <v>17133457</v>
      </c>
      <c r="L30" s="15">
        <f t="shared" si="1"/>
        <v>0.24788503626399283</v>
      </c>
      <c r="M30" s="1"/>
    </row>
    <row r="31" spans="1:13" ht="27" customHeight="1" x14ac:dyDescent="0.25">
      <c r="A31" s="11" t="s">
        <v>71</v>
      </c>
      <c r="B31" s="11" t="s">
        <v>37</v>
      </c>
      <c r="C31" s="11" t="s">
        <v>37</v>
      </c>
      <c r="D31" s="11" t="s">
        <v>37</v>
      </c>
      <c r="E31" s="12" t="s">
        <v>72</v>
      </c>
      <c r="F31" s="13">
        <v>1012657</v>
      </c>
      <c r="G31" s="13">
        <v>1012657</v>
      </c>
      <c r="H31" s="13">
        <v>244858</v>
      </c>
      <c r="I31" s="13">
        <v>1044049</v>
      </c>
      <c r="J31" s="13">
        <v>897895</v>
      </c>
      <c r="K31" s="13">
        <f t="shared" si="0"/>
        <v>-146154</v>
      </c>
      <c r="L31" s="15">
        <f t="shared" si="1"/>
        <v>-0.13998768257045408</v>
      </c>
      <c r="M31" s="1"/>
    </row>
    <row r="32" spans="1:13" ht="15" customHeight="1" x14ac:dyDescent="0.25">
      <c r="A32" s="11" t="s">
        <v>37</v>
      </c>
      <c r="B32" s="11" t="s">
        <v>41</v>
      </c>
      <c r="C32" s="11" t="s">
        <v>37</v>
      </c>
      <c r="D32" s="11" t="s">
        <v>37</v>
      </c>
      <c r="E32" s="12" t="s">
        <v>42</v>
      </c>
      <c r="F32" s="13">
        <v>10</v>
      </c>
      <c r="G32" s="13">
        <v>10</v>
      </c>
      <c r="H32" s="13">
        <v>0</v>
      </c>
      <c r="I32" s="13">
        <v>10</v>
      </c>
      <c r="J32" s="13">
        <v>10</v>
      </c>
      <c r="K32" s="14">
        <f t="shared" si="0"/>
        <v>0</v>
      </c>
      <c r="L32" s="15">
        <f t="shared" si="1"/>
        <v>0</v>
      </c>
      <c r="M32" s="1"/>
    </row>
    <row r="33" spans="1:13" ht="15" customHeight="1" x14ac:dyDescent="0.25">
      <c r="A33" s="11" t="s">
        <v>37</v>
      </c>
      <c r="B33" s="11" t="s">
        <v>37</v>
      </c>
      <c r="C33" s="11" t="s">
        <v>43</v>
      </c>
      <c r="D33" s="11" t="s">
        <v>37</v>
      </c>
      <c r="E33" s="12" t="s">
        <v>44</v>
      </c>
      <c r="F33" s="13">
        <v>10</v>
      </c>
      <c r="G33" s="13">
        <v>10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52</v>
      </c>
      <c r="C34" s="11" t="s">
        <v>37</v>
      </c>
      <c r="D34" s="11" t="s">
        <v>37</v>
      </c>
      <c r="E34" s="12" t="s">
        <v>73</v>
      </c>
      <c r="F34" s="13">
        <v>1012647</v>
      </c>
      <c r="G34" s="13">
        <v>1012647</v>
      </c>
      <c r="H34" s="13">
        <v>244858</v>
      </c>
      <c r="I34" s="13">
        <v>1044039</v>
      </c>
      <c r="J34" s="13">
        <v>897885</v>
      </c>
      <c r="K34" s="13">
        <f t="shared" si="0"/>
        <v>-146154</v>
      </c>
      <c r="L34" s="15">
        <f t="shared" si="1"/>
        <v>-0.13998902339855121</v>
      </c>
      <c r="M34" s="1"/>
    </row>
    <row r="35" spans="1:13" ht="15" customHeight="1" x14ac:dyDescent="0.25">
      <c r="A35" s="11" t="s">
        <v>37</v>
      </c>
      <c r="B35" s="11" t="s">
        <v>37</v>
      </c>
      <c r="C35" s="11" t="s">
        <v>50</v>
      </c>
      <c r="D35" s="11" t="s">
        <v>37</v>
      </c>
      <c r="E35" s="12" t="s">
        <v>74</v>
      </c>
      <c r="F35" s="13">
        <v>914616</v>
      </c>
      <c r="G35" s="13">
        <v>914616</v>
      </c>
      <c r="H35" s="13">
        <v>244858</v>
      </c>
      <c r="I35" s="13">
        <v>942969</v>
      </c>
      <c r="J35" s="13">
        <v>828189</v>
      </c>
      <c r="K35" s="13">
        <f t="shared" si="0"/>
        <v>-114780</v>
      </c>
      <c r="L35" s="15">
        <f t="shared" si="1"/>
        <v>-0.12172192299004528</v>
      </c>
      <c r="M35" s="1"/>
    </row>
    <row r="36" spans="1:13" ht="27" customHeight="1" x14ac:dyDescent="0.25">
      <c r="A36" s="11" t="s">
        <v>37</v>
      </c>
      <c r="B36" s="11" t="s">
        <v>37</v>
      </c>
      <c r="C36" s="11" t="s">
        <v>54</v>
      </c>
      <c r="D36" s="11" t="s">
        <v>37</v>
      </c>
      <c r="E36" s="12" t="s">
        <v>75</v>
      </c>
      <c r="F36" s="13">
        <v>98031</v>
      </c>
      <c r="G36" s="13">
        <v>98031</v>
      </c>
      <c r="H36" s="13">
        <v>0</v>
      </c>
      <c r="I36" s="13">
        <v>101070</v>
      </c>
      <c r="J36" s="13">
        <v>18146</v>
      </c>
      <c r="K36" s="13">
        <f t="shared" si="0"/>
        <v>-82924</v>
      </c>
      <c r="L36" s="15">
        <f t="shared" si="1"/>
        <v>-0.82046106658751361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70</v>
      </c>
      <c r="D37" s="11" t="s">
        <v>37</v>
      </c>
      <c r="E37" s="12" t="s">
        <v>76</v>
      </c>
      <c r="F37" s="13">
        <v>0</v>
      </c>
      <c r="G37" s="13">
        <v>0</v>
      </c>
      <c r="H37" s="13">
        <v>0</v>
      </c>
      <c r="I37" s="13">
        <v>0</v>
      </c>
      <c r="J37" s="13">
        <v>51550</v>
      </c>
      <c r="K37" s="13">
        <f t="shared" si="0"/>
        <v>51550</v>
      </c>
      <c r="L37" s="15" t="s">
        <v>134</v>
      </c>
      <c r="M37" s="1"/>
    </row>
    <row r="38" spans="1:13" ht="15" customHeight="1" x14ac:dyDescent="0.25">
      <c r="A38" s="11" t="s">
        <v>77</v>
      </c>
      <c r="B38" s="11" t="s">
        <v>37</v>
      </c>
      <c r="C38" s="11" t="s">
        <v>37</v>
      </c>
      <c r="D38" s="11" t="s">
        <v>37</v>
      </c>
      <c r="E38" s="12" t="s">
        <v>78</v>
      </c>
      <c r="F38" s="13">
        <v>20715</v>
      </c>
      <c r="G38" s="13">
        <v>20715</v>
      </c>
      <c r="H38" s="13">
        <v>0</v>
      </c>
      <c r="I38" s="13">
        <v>20715</v>
      </c>
      <c r="J38" s="13">
        <v>10</v>
      </c>
      <c r="K38" s="13">
        <f t="shared" si="0"/>
        <v>-20705</v>
      </c>
      <c r="L38" s="15">
        <f t="shared" si="1"/>
        <v>-0.99951725802558533</v>
      </c>
      <c r="M38" s="1"/>
    </row>
    <row r="39" spans="1:13" ht="15" customHeight="1" thickBot="1" x14ac:dyDescent="0.3">
      <c r="A39" s="7" t="s">
        <v>37</v>
      </c>
      <c r="B39" s="7" t="s">
        <v>37</v>
      </c>
      <c r="C39" s="7" t="s">
        <v>37</v>
      </c>
      <c r="D39" s="7" t="s">
        <v>37</v>
      </c>
      <c r="E39" s="8" t="s">
        <v>79</v>
      </c>
      <c r="F39" s="9">
        <v>518453908</v>
      </c>
      <c r="G39" s="9">
        <v>550870942</v>
      </c>
      <c r="H39" s="9">
        <v>350100954</v>
      </c>
      <c r="I39" s="9">
        <v>533978432</v>
      </c>
      <c r="J39" s="9">
        <v>625544842</v>
      </c>
      <c r="K39" s="9">
        <f t="shared" ref="K39" si="2">J39-I39</f>
        <v>91566410</v>
      </c>
      <c r="L39" s="10">
        <f t="shared" ref="L39" si="3">(K39/I39)</f>
        <v>0.17147960388033051</v>
      </c>
      <c r="M39" s="1"/>
    </row>
    <row r="40" spans="1:13" ht="15" customHeight="1" x14ac:dyDescent="0.25">
      <c r="A40" s="11" t="s">
        <v>80</v>
      </c>
      <c r="B40" s="11" t="s">
        <v>37</v>
      </c>
      <c r="C40" s="11" t="s">
        <v>37</v>
      </c>
      <c r="D40" s="11" t="s">
        <v>37</v>
      </c>
      <c r="E40" s="12" t="s">
        <v>81</v>
      </c>
      <c r="F40" s="13">
        <v>17662809</v>
      </c>
      <c r="G40" s="13">
        <v>17359553</v>
      </c>
      <c r="H40" s="13">
        <v>11708521</v>
      </c>
      <c r="I40" s="13">
        <v>17662809</v>
      </c>
      <c r="J40" s="13">
        <v>17860935</v>
      </c>
      <c r="K40" s="13">
        <f t="shared" ref="K40:K76" si="4">+J40-I40</f>
        <v>198126</v>
      </c>
      <c r="L40" s="15">
        <f t="shared" ref="L40:L76" si="5">+K40/I40</f>
        <v>1.121712860055272E-2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1067252</v>
      </c>
      <c r="G41" s="13">
        <v>1146820</v>
      </c>
      <c r="H41" s="13">
        <v>768817</v>
      </c>
      <c r="I41" s="13">
        <v>1100337</v>
      </c>
      <c r="J41" s="13">
        <v>1100337</v>
      </c>
      <c r="K41" s="14">
        <f t="shared" si="4"/>
        <v>0</v>
      </c>
      <c r="L41" s="15">
        <f t="shared" si="5"/>
        <v>0</v>
      </c>
      <c r="M41" s="1"/>
    </row>
    <row r="42" spans="1:13" ht="15" customHeight="1" x14ac:dyDescent="0.25">
      <c r="A42" s="11" t="s">
        <v>85</v>
      </c>
      <c r="B42" s="11" t="s">
        <v>37</v>
      </c>
      <c r="C42" s="11" t="s">
        <v>37</v>
      </c>
      <c r="D42" s="11" t="s">
        <v>37</v>
      </c>
      <c r="E42" s="12" t="s">
        <v>86</v>
      </c>
      <c r="F42" s="13">
        <v>0</v>
      </c>
      <c r="G42" s="13">
        <v>0</v>
      </c>
      <c r="H42" s="13">
        <v>0</v>
      </c>
      <c r="I42" s="13">
        <v>0</v>
      </c>
      <c r="J42" s="13">
        <v>10</v>
      </c>
      <c r="K42" s="13">
        <f t="shared" si="4"/>
        <v>10</v>
      </c>
      <c r="L42" s="15" t="s">
        <v>134</v>
      </c>
      <c r="M42" s="1"/>
    </row>
    <row r="43" spans="1:13" ht="15" customHeight="1" x14ac:dyDescent="0.25">
      <c r="A43" s="11" t="s">
        <v>37</v>
      </c>
      <c r="B43" s="11" t="s">
        <v>52</v>
      </c>
      <c r="C43" s="11" t="s">
        <v>37</v>
      </c>
      <c r="D43" s="11" t="s">
        <v>37</v>
      </c>
      <c r="E43" s="12" t="s">
        <v>87</v>
      </c>
      <c r="F43" s="13">
        <v>0</v>
      </c>
      <c r="G43" s="13">
        <v>0</v>
      </c>
      <c r="H43" s="13">
        <v>0</v>
      </c>
      <c r="I43" s="13">
        <v>0</v>
      </c>
      <c r="J43" s="13">
        <v>10</v>
      </c>
      <c r="K43" s="13">
        <f t="shared" si="4"/>
        <v>10</v>
      </c>
      <c r="L43" s="15" t="s">
        <v>134</v>
      </c>
      <c r="M43" s="1"/>
    </row>
    <row r="44" spans="1:13" ht="15" customHeight="1" x14ac:dyDescent="0.25">
      <c r="A44" s="11" t="s">
        <v>88</v>
      </c>
      <c r="B44" s="11" t="s">
        <v>37</v>
      </c>
      <c r="C44" s="11" t="s">
        <v>37</v>
      </c>
      <c r="D44" s="11" t="s">
        <v>37</v>
      </c>
      <c r="E44" s="12" t="s">
        <v>40</v>
      </c>
      <c r="F44" s="13">
        <v>20</v>
      </c>
      <c r="G44" s="13">
        <v>142580</v>
      </c>
      <c r="H44" s="13">
        <v>0</v>
      </c>
      <c r="I44" s="13">
        <v>20</v>
      </c>
      <c r="J44" s="13">
        <v>20</v>
      </c>
      <c r="K44" s="14">
        <f t="shared" si="4"/>
        <v>0</v>
      </c>
      <c r="L44" s="15">
        <f t="shared" si="5"/>
        <v>0</v>
      </c>
      <c r="M44" s="1"/>
    </row>
    <row r="45" spans="1:13" ht="27" customHeight="1" x14ac:dyDescent="0.25">
      <c r="A45" s="11" t="s">
        <v>37</v>
      </c>
      <c r="B45" s="11" t="s">
        <v>59</v>
      </c>
      <c r="C45" s="11" t="s">
        <v>37</v>
      </c>
      <c r="D45" s="11" t="s">
        <v>37</v>
      </c>
      <c r="E45" s="12" t="s">
        <v>89</v>
      </c>
      <c r="F45" s="13">
        <v>10</v>
      </c>
      <c r="G45" s="13">
        <v>10</v>
      </c>
      <c r="H45" s="13">
        <v>0</v>
      </c>
      <c r="I45" s="13">
        <v>10</v>
      </c>
      <c r="J45" s="13">
        <v>10</v>
      </c>
      <c r="K45" s="14">
        <f t="shared" si="4"/>
        <v>0</v>
      </c>
      <c r="L45" s="15">
        <f t="shared" si="5"/>
        <v>0</v>
      </c>
      <c r="M45" s="1"/>
    </row>
    <row r="46" spans="1:13" ht="15" customHeight="1" x14ac:dyDescent="0.25">
      <c r="A46" s="11" t="s">
        <v>37</v>
      </c>
      <c r="B46" s="11" t="s">
        <v>37</v>
      </c>
      <c r="C46" s="11" t="s">
        <v>43</v>
      </c>
      <c r="D46" s="11" t="s">
        <v>37</v>
      </c>
      <c r="E46" s="12" t="s">
        <v>44</v>
      </c>
      <c r="F46" s="13">
        <v>10</v>
      </c>
      <c r="G46" s="13">
        <v>10</v>
      </c>
      <c r="H46" s="13">
        <v>0</v>
      </c>
      <c r="I46" s="13">
        <v>10</v>
      </c>
      <c r="J46" s="13">
        <v>10</v>
      </c>
      <c r="K46" s="14">
        <f t="shared" si="4"/>
        <v>0</v>
      </c>
      <c r="L46" s="15">
        <f t="shared" si="5"/>
        <v>0</v>
      </c>
      <c r="M46" s="1"/>
    </row>
    <row r="47" spans="1:13" ht="15" customHeight="1" x14ac:dyDescent="0.25">
      <c r="A47" s="11" t="s">
        <v>37</v>
      </c>
      <c r="B47" s="11" t="s">
        <v>64</v>
      </c>
      <c r="C47" s="11" t="s">
        <v>37</v>
      </c>
      <c r="D47" s="11" t="s">
        <v>37</v>
      </c>
      <c r="E47" s="12" t="s">
        <v>90</v>
      </c>
      <c r="F47" s="13">
        <v>10</v>
      </c>
      <c r="G47" s="13">
        <v>142570</v>
      </c>
      <c r="H47" s="13">
        <v>0</v>
      </c>
      <c r="I47" s="13">
        <v>10</v>
      </c>
      <c r="J47" s="13">
        <v>10</v>
      </c>
      <c r="K47" s="14">
        <f t="shared" si="4"/>
        <v>0</v>
      </c>
      <c r="L47" s="15">
        <f t="shared" si="5"/>
        <v>0</v>
      </c>
      <c r="M47" s="1"/>
    </row>
    <row r="48" spans="1:13" ht="15" customHeight="1" x14ac:dyDescent="0.25">
      <c r="A48" s="11" t="s">
        <v>37</v>
      </c>
      <c r="B48" s="11" t="s">
        <v>37</v>
      </c>
      <c r="C48" s="11" t="s">
        <v>43</v>
      </c>
      <c r="D48" s="11" t="s">
        <v>37</v>
      </c>
      <c r="E48" s="12" t="s">
        <v>44</v>
      </c>
      <c r="F48" s="13">
        <v>10</v>
      </c>
      <c r="G48" s="13">
        <v>142570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91</v>
      </c>
      <c r="B49" s="11" t="s">
        <v>37</v>
      </c>
      <c r="C49" s="11" t="s">
        <v>37</v>
      </c>
      <c r="D49" s="11" t="s">
        <v>37</v>
      </c>
      <c r="E49" s="12" t="s">
        <v>92</v>
      </c>
      <c r="F49" s="13">
        <v>253710</v>
      </c>
      <c r="G49" s="13">
        <v>313710</v>
      </c>
      <c r="H49" s="13">
        <v>275106</v>
      </c>
      <c r="I49" s="13">
        <v>261575</v>
      </c>
      <c r="J49" s="13">
        <v>233005</v>
      </c>
      <c r="K49" s="13">
        <f t="shared" si="4"/>
        <v>-28570</v>
      </c>
      <c r="L49" s="15">
        <f t="shared" si="5"/>
        <v>-0.10922297620185416</v>
      </c>
      <c r="M49" s="1"/>
    </row>
    <row r="50" spans="1:13" ht="15" customHeight="1" x14ac:dyDescent="0.25">
      <c r="A50" s="11" t="s">
        <v>37</v>
      </c>
      <c r="B50" s="11" t="s">
        <v>14</v>
      </c>
      <c r="C50" s="11" t="s">
        <v>37</v>
      </c>
      <c r="D50" s="11" t="s">
        <v>37</v>
      </c>
      <c r="E50" s="12" t="s">
        <v>93</v>
      </c>
      <c r="F50" s="13">
        <v>0</v>
      </c>
      <c r="G50" s="13">
        <v>60000</v>
      </c>
      <c r="H50" s="13">
        <v>21396</v>
      </c>
      <c r="I50" s="13">
        <v>0</v>
      </c>
      <c r="J50" s="13">
        <v>0</v>
      </c>
      <c r="K50" s="14">
        <f t="shared" si="4"/>
        <v>0</v>
      </c>
      <c r="L50" s="15" t="s">
        <v>134</v>
      </c>
      <c r="M50" s="1"/>
    </row>
    <row r="51" spans="1:13" ht="15" customHeight="1" x14ac:dyDescent="0.25">
      <c r="A51" s="11" t="s">
        <v>37</v>
      </c>
      <c r="B51" s="11" t="s">
        <v>63</v>
      </c>
      <c r="C51" s="11" t="s">
        <v>37</v>
      </c>
      <c r="D51" s="11" t="s">
        <v>37</v>
      </c>
      <c r="E51" s="12" t="s">
        <v>94</v>
      </c>
      <c r="F51" s="13">
        <v>253710</v>
      </c>
      <c r="G51" s="13">
        <v>253710</v>
      </c>
      <c r="H51" s="13">
        <v>253710</v>
      </c>
      <c r="I51" s="13">
        <v>261575</v>
      </c>
      <c r="J51" s="13">
        <v>233005</v>
      </c>
      <c r="K51" s="13">
        <f t="shared" si="4"/>
        <v>-28570</v>
      </c>
      <c r="L51" s="15">
        <f t="shared" si="5"/>
        <v>-0.10922297620185416</v>
      </c>
      <c r="M51" s="1"/>
    </row>
    <row r="52" spans="1:13" ht="15" customHeight="1" x14ac:dyDescent="0.25">
      <c r="A52" s="11" t="s">
        <v>95</v>
      </c>
      <c r="B52" s="11" t="s">
        <v>37</v>
      </c>
      <c r="C52" s="11" t="s">
        <v>37</v>
      </c>
      <c r="D52" s="11" t="s">
        <v>37</v>
      </c>
      <c r="E52" s="12" t="s">
        <v>96</v>
      </c>
      <c r="F52" s="13">
        <v>10</v>
      </c>
      <c r="G52" s="13">
        <v>607788</v>
      </c>
      <c r="H52" s="13">
        <v>607778</v>
      </c>
      <c r="I52" s="13">
        <v>10</v>
      </c>
      <c r="J52" s="13">
        <v>10</v>
      </c>
      <c r="K52" s="14">
        <f t="shared" si="4"/>
        <v>0</v>
      </c>
      <c r="L52" s="15">
        <f t="shared" si="5"/>
        <v>0</v>
      </c>
      <c r="M52" s="1"/>
    </row>
    <row r="53" spans="1:13" ht="27" customHeight="1" x14ac:dyDescent="0.25">
      <c r="A53" s="11" t="s">
        <v>37</v>
      </c>
      <c r="B53" s="11" t="s">
        <v>41</v>
      </c>
      <c r="C53" s="11" t="s">
        <v>37</v>
      </c>
      <c r="D53" s="11" t="s">
        <v>37</v>
      </c>
      <c r="E53" s="12" t="s">
        <v>97</v>
      </c>
      <c r="F53" s="13">
        <v>10</v>
      </c>
      <c r="G53" s="13">
        <v>607788</v>
      </c>
      <c r="H53" s="13">
        <v>607778</v>
      </c>
      <c r="I53" s="13">
        <v>10</v>
      </c>
      <c r="J53" s="13">
        <v>10</v>
      </c>
      <c r="K53" s="14">
        <f t="shared" si="4"/>
        <v>0</v>
      </c>
      <c r="L53" s="15">
        <f t="shared" si="5"/>
        <v>0</v>
      </c>
      <c r="M53" s="1"/>
    </row>
    <row r="54" spans="1:13" ht="27" customHeight="1" x14ac:dyDescent="0.25">
      <c r="A54" s="11" t="s">
        <v>98</v>
      </c>
      <c r="B54" s="11" t="s">
        <v>37</v>
      </c>
      <c r="C54" s="11" t="s">
        <v>37</v>
      </c>
      <c r="D54" s="11" t="s">
        <v>37</v>
      </c>
      <c r="E54" s="12" t="s">
        <v>99</v>
      </c>
      <c r="F54" s="13">
        <v>12504</v>
      </c>
      <c r="G54" s="13">
        <v>11879</v>
      </c>
      <c r="H54" s="13">
        <v>9996</v>
      </c>
      <c r="I54" s="13">
        <v>12892</v>
      </c>
      <c r="J54" s="13">
        <v>10</v>
      </c>
      <c r="K54" s="13">
        <f t="shared" si="4"/>
        <v>-12882</v>
      </c>
      <c r="L54" s="15">
        <f t="shared" si="5"/>
        <v>-0.99922432516289172</v>
      </c>
      <c r="M54" s="1"/>
    </row>
    <row r="55" spans="1:13" ht="15" customHeight="1" x14ac:dyDescent="0.25">
      <c r="A55" s="11" t="s">
        <v>37</v>
      </c>
      <c r="B55" s="11" t="s">
        <v>14</v>
      </c>
      <c r="C55" s="11" t="s">
        <v>37</v>
      </c>
      <c r="D55" s="11" t="s">
        <v>37</v>
      </c>
      <c r="E55" s="12" t="s">
        <v>100</v>
      </c>
      <c r="F55" s="13">
        <v>0</v>
      </c>
      <c r="G55" s="13">
        <v>0</v>
      </c>
      <c r="H55" s="13">
        <v>0</v>
      </c>
      <c r="I55" s="13">
        <v>0</v>
      </c>
      <c r="J55" s="13">
        <v>10</v>
      </c>
      <c r="K55" s="13">
        <f t="shared" si="4"/>
        <v>10</v>
      </c>
      <c r="L55" s="15" t="s">
        <v>134</v>
      </c>
      <c r="M55" s="1"/>
    </row>
    <row r="56" spans="1:13" ht="15" customHeight="1" x14ac:dyDescent="0.25">
      <c r="A56" s="11" t="s">
        <v>37</v>
      </c>
      <c r="B56" s="11" t="s">
        <v>84</v>
      </c>
      <c r="C56" s="11" t="s">
        <v>37</v>
      </c>
      <c r="D56" s="11" t="s">
        <v>37</v>
      </c>
      <c r="E56" s="12" t="s">
        <v>101</v>
      </c>
      <c r="F56" s="13">
        <v>12504</v>
      </c>
      <c r="G56" s="13">
        <v>11879</v>
      </c>
      <c r="H56" s="13">
        <v>9996</v>
      </c>
      <c r="I56" s="13">
        <v>12892</v>
      </c>
      <c r="J56" s="13">
        <v>0</v>
      </c>
      <c r="K56" s="13">
        <f t="shared" si="4"/>
        <v>-12892</v>
      </c>
      <c r="L56" s="15">
        <f t="shared" si="5"/>
        <v>-1</v>
      </c>
      <c r="M56" s="1"/>
    </row>
    <row r="57" spans="1:13" ht="15" customHeight="1" x14ac:dyDescent="0.25">
      <c r="A57" s="11" t="s">
        <v>102</v>
      </c>
      <c r="B57" s="11" t="s">
        <v>37</v>
      </c>
      <c r="C57" s="11" t="s">
        <v>37</v>
      </c>
      <c r="D57" s="11" t="s">
        <v>37</v>
      </c>
      <c r="E57" s="12" t="s">
        <v>103</v>
      </c>
      <c r="F57" s="13">
        <v>51417843</v>
      </c>
      <c r="G57" s="13">
        <v>63834745</v>
      </c>
      <c r="H57" s="13">
        <v>50408552</v>
      </c>
      <c r="I57" s="13">
        <v>53011796</v>
      </c>
      <c r="J57" s="13">
        <v>69100458</v>
      </c>
      <c r="K57" s="13">
        <f t="shared" si="4"/>
        <v>16088662</v>
      </c>
      <c r="L57" s="15">
        <f t="shared" si="5"/>
        <v>0.30349211334020826</v>
      </c>
      <c r="M57" s="1"/>
    </row>
    <row r="58" spans="1:13" ht="15" customHeight="1" x14ac:dyDescent="0.25">
      <c r="A58" s="11" t="s">
        <v>37</v>
      </c>
      <c r="B58" s="11" t="s">
        <v>14</v>
      </c>
      <c r="C58" s="11" t="s">
        <v>37</v>
      </c>
      <c r="D58" s="11" t="s">
        <v>37</v>
      </c>
      <c r="E58" s="12" t="s">
        <v>104</v>
      </c>
      <c r="F58" s="13">
        <v>0</v>
      </c>
      <c r="G58" s="13">
        <v>99600</v>
      </c>
      <c r="H58" s="13">
        <v>0</v>
      </c>
      <c r="I58" s="13">
        <v>0</v>
      </c>
      <c r="J58" s="13">
        <v>144750</v>
      </c>
      <c r="K58" s="13">
        <f t="shared" si="4"/>
        <v>144750</v>
      </c>
      <c r="L58" s="15" t="s">
        <v>134</v>
      </c>
      <c r="M58" s="1"/>
    </row>
    <row r="59" spans="1:13" ht="15" customHeight="1" x14ac:dyDescent="0.25">
      <c r="A59" s="11" t="s">
        <v>37</v>
      </c>
      <c r="B59" s="11" t="s">
        <v>41</v>
      </c>
      <c r="C59" s="11" t="s">
        <v>37</v>
      </c>
      <c r="D59" s="11" t="s">
        <v>37</v>
      </c>
      <c r="E59" s="12" t="s">
        <v>105</v>
      </c>
      <c r="F59" s="13">
        <v>51417843</v>
      </c>
      <c r="G59" s="13">
        <v>63735145</v>
      </c>
      <c r="H59" s="13">
        <v>50408552</v>
      </c>
      <c r="I59" s="13">
        <v>53011796</v>
      </c>
      <c r="J59" s="13">
        <v>68955708</v>
      </c>
      <c r="K59" s="13">
        <f t="shared" si="4"/>
        <v>15943912</v>
      </c>
      <c r="L59" s="15">
        <f t="shared" si="5"/>
        <v>0.30076158898672289</v>
      </c>
      <c r="M59" s="1"/>
    </row>
    <row r="60" spans="1:13" ht="15" customHeight="1" x14ac:dyDescent="0.25">
      <c r="A60" s="11" t="s">
        <v>106</v>
      </c>
      <c r="B60" s="11" t="s">
        <v>37</v>
      </c>
      <c r="C60" s="11" t="s">
        <v>37</v>
      </c>
      <c r="D60" s="11" t="s">
        <v>37</v>
      </c>
      <c r="E60" s="12" t="s">
        <v>107</v>
      </c>
      <c r="F60" s="13">
        <v>109015926</v>
      </c>
      <c r="G60" s="13">
        <v>109015926</v>
      </c>
      <c r="H60" s="13">
        <v>79310188</v>
      </c>
      <c r="I60" s="13">
        <v>112395420</v>
      </c>
      <c r="J60" s="13">
        <v>193358621</v>
      </c>
      <c r="K60" s="13">
        <f t="shared" si="4"/>
        <v>80963201</v>
      </c>
      <c r="L60" s="15">
        <f t="shared" si="5"/>
        <v>0.72034252819198508</v>
      </c>
      <c r="M60" s="1"/>
    </row>
    <row r="61" spans="1:13" ht="15" customHeight="1" x14ac:dyDescent="0.25">
      <c r="A61" s="11" t="s">
        <v>37</v>
      </c>
      <c r="B61" s="11" t="s">
        <v>41</v>
      </c>
      <c r="C61" s="11" t="s">
        <v>37</v>
      </c>
      <c r="D61" s="11" t="s">
        <v>37</v>
      </c>
      <c r="E61" s="12" t="s">
        <v>69</v>
      </c>
      <c r="F61" s="13">
        <v>109015926</v>
      </c>
      <c r="G61" s="13">
        <v>109015926</v>
      </c>
      <c r="H61" s="13">
        <v>79310188</v>
      </c>
      <c r="I61" s="13">
        <v>112395420</v>
      </c>
      <c r="J61" s="13">
        <v>193358621</v>
      </c>
      <c r="K61" s="13">
        <f t="shared" si="4"/>
        <v>80963201</v>
      </c>
      <c r="L61" s="15">
        <f t="shared" si="5"/>
        <v>0.72034252819198508</v>
      </c>
      <c r="M61" s="1"/>
    </row>
    <row r="62" spans="1:13" ht="15" customHeight="1" x14ac:dyDescent="0.25">
      <c r="A62" s="11" t="s">
        <v>37</v>
      </c>
      <c r="B62" s="11" t="s">
        <v>37</v>
      </c>
      <c r="C62" s="11" t="s">
        <v>54</v>
      </c>
      <c r="D62" s="11" t="s">
        <v>37</v>
      </c>
      <c r="E62" s="12" t="s">
        <v>108</v>
      </c>
      <c r="F62" s="13">
        <v>109015926</v>
      </c>
      <c r="G62" s="13">
        <v>109015926</v>
      </c>
      <c r="H62" s="13">
        <v>79310188</v>
      </c>
      <c r="I62" s="13">
        <v>112395420</v>
      </c>
      <c r="J62" s="13">
        <v>193358621</v>
      </c>
      <c r="K62" s="13">
        <f t="shared" si="4"/>
        <v>80963201</v>
      </c>
      <c r="L62" s="15">
        <f t="shared" si="5"/>
        <v>0.72034252819198508</v>
      </c>
      <c r="M62" s="1"/>
    </row>
    <row r="63" spans="1:13" ht="15" customHeight="1" x14ac:dyDescent="0.25">
      <c r="A63" s="11" t="s">
        <v>109</v>
      </c>
      <c r="B63" s="11" t="s">
        <v>37</v>
      </c>
      <c r="C63" s="11" t="s">
        <v>37</v>
      </c>
      <c r="D63" s="11" t="s">
        <v>37</v>
      </c>
      <c r="E63" s="12" t="s">
        <v>110</v>
      </c>
      <c r="F63" s="13">
        <v>339023824</v>
      </c>
      <c r="G63" s="13">
        <v>358437931</v>
      </c>
      <c r="H63" s="13">
        <v>207004515</v>
      </c>
      <c r="I63" s="13">
        <v>349533563</v>
      </c>
      <c r="J63" s="13">
        <v>343891426</v>
      </c>
      <c r="K63" s="13">
        <f t="shared" si="4"/>
        <v>-5642137</v>
      </c>
      <c r="L63" s="15">
        <f t="shared" si="5"/>
        <v>-1.6141903374240488E-2</v>
      </c>
      <c r="M63" s="1"/>
    </row>
    <row r="64" spans="1:13" ht="15" customHeight="1" x14ac:dyDescent="0.25">
      <c r="A64" s="11" t="s">
        <v>37</v>
      </c>
      <c r="B64" s="11" t="s">
        <v>14</v>
      </c>
      <c r="C64" s="11" t="s">
        <v>37</v>
      </c>
      <c r="D64" s="11" t="s">
        <v>37</v>
      </c>
      <c r="E64" s="12" t="s">
        <v>111</v>
      </c>
      <c r="F64" s="13">
        <v>339023824</v>
      </c>
      <c r="G64" s="13">
        <v>358270426</v>
      </c>
      <c r="H64" s="13">
        <v>206837010</v>
      </c>
      <c r="I64" s="13">
        <v>349533563</v>
      </c>
      <c r="J64" s="13">
        <v>343891426</v>
      </c>
      <c r="K64" s="13">
        <f t="shared" si="4"/>
        <v>-5642137</v>
      </c>
      <c r="L64" s="15">
        <f t="shared" si="5"/>
        <v>-1.6141903374240488E-2</v>
      </c>
      <c r="M64" s="1"/>
    </row>
    <row r="65" spans="1:13" ht="15" customHeight="1" x14ac:dyDescent="0.25">
      <c r="A65" s="11" t="s">
        <v>37</v>
      </c>
      <c r="B65" s="11" t="s">
        <v>37</v>
      </c>
      <c r="C65" s="11" t="s">
        <v>43</v>
      </c>
      <c r="D65" s="11" t="s">
        <v>37</v>
      </c>
      <c r="E65" s="12" t="s">
        <v>44</v>
      </c>
      <c r="F65" s="13">
        <v>10</v>
      </c>
      <c r="G65" s="13">
        <v>10</v>
      </c>
      <c r="H65" s="13">
        <v>0</v>
      </c>
      <c r="I65" s="13">
        <v>10</v>
      </c>
      <c r="J65" s="13">
        <v>10</v>
      </c>
      <c r="K65" s="14">
        <f t="shared" si="4"/>
        <v>0</v>
      </c>
      <c r="L65" s="15">
        <f t="shared" si="5"/>
        <v>0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112</v>
      </c>
      <c r="D66" s="11" t="s">
        <v>37</v>
      </c>
      <c r="E66" s="12" t="s">
        <v>113</v>
      </c>
      <c r="F66" s="13">
        <v>38632258</v>
      </c>
      <c r="G66" s="13">
        <v>31248789</v>
      </c>
      <c r="H66" s="13">
        <v>6269578</v>
      </c>
      <c r="I66" s="13">
        <v>39829858</v>
      </c>
      <c r="J66" s="13">
        <v>9692434</v>
      </c>
      <c r="K66" s="13">
        <f t="shared" si="4"/>
        <v>-30137424</v>
      </c>
      <c r="L66" s="15">
        <f t="shared" si="5"/>
        <v>-0.75665406590201756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114</v>
      </c>
      <c r="D67" s="11" t="s">
        <v>37</v>
      </c>
      <c r="E67" s="12" t="s">
        <v>115</v>
      </c>
      <c r="F67" s="13">
        <v>27858</v>
      </c>
      <c r="G67" s="13">
        <v>27858</v>
      </c>
      <c r="H67" s="13">
        <v>0</v>
      </c>
      <c r="I67" s="13">
        <v>28722</v>
      </c>
      <c r="J67" s="13">
        <v>27564</v>
      </c>
      <c r="K67" s="13">
        <f t="shared" si="4"/>
        <v>-1158</v>
      </c>
      <c r="L67" s="15">
        <f t="shared" si="5"/>
        <v>-4.0317526634635469E-2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116</v>
      </c>
      <c r="D68" s="11" t="s">
        <v>37</v>
      </c>
      <c r="E68" s="12" t="s">
        <v>117</v>
      </c>
      <c r="F68" s="13">
        <v>45100725</v>
      </c>
      <c r="G68" s="13">
        <v>40509995</v>
      </c>
      <c r="H68" s="13">
        <v>23192715</v>
      </c>
      <c r="I68" s="13">
        <v>46498848</v>
      </c>
      <c r="J68" s="13">
        <v>31399737</v>
      </c>
      <c r="K68" s="13">
        <f t="shared" si="4"/>
        <v>-15099111</v>
      </c>
      <c r="L68" s="15">
        <f t="shared" si="5"/>
        <v>-0.3247201091949633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118</v>
      </c>
      <c r="D69" s="11" t="s">
        <v>37</v>
      </c>
      <c r="E69" s="12" t="s">
        <v>119</v>
      </c>
      <c r="F69" s="13">
        <v>140967131</v>
      </c>
      <c r="G69" s="13">
        <v>187367131</v>
      </c>
      <c r="H69" s="13">
        <v>122712229</v>
      </c>
      <c r="I69" s="13">
        <v>145337112</v>
      </c>
      <c r="J69" s="13">
        <v>189956736</v>
      </c>
      <c r="K69" s="13">
        <f t="shared" si="4"/>
        <v>44619624</v>
      </c>
      <c r="L69" s="15">
        <f t="shared" si="5"/>
        <v>0.307007779265629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120</v>
      </c>
      <c r="D70" s="11" t="s">
        <v>37</v>
      </c>
      <c r="E70" s="12" t="s">
        <v>121</v>
      </c>
      <c r="F70" s="13">
        <v>45916777</v>
      </c>
      <c r="G70" s="13">
        <v>45916777</v>
      </c>
      <c r="H70" s="13">
        <v>28975166</v>
      </c>
      <c r="I70" s="13">
        <v>47340197</v>
      </c>
      <c r="J70" s="13">
        <v>54329616</v>
      </c>
      <c r="K70" s="13">
        <f t="shared" si="4"/>
        <v>6989419</v>
      </c>
      <c r="L70" s="15">
        <f t="shared" si="5"/>
        <v>0.14764237250639239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122</v>
      </c>
      <c r="D71" s="11" t="s">
        <v>37</v>
      </c>
      <c r="E71" s="12" t="s">
        <v>123</v>
      </c>
      <c r="F71" s="13">
        <v>16067753</v>
      </c>
      <c r="G71" s="13">
        <v>15036975</v>
      </c>
      <c r="H71" s="13">
        <v>8232228</v>
      </c>
      <c r="I71" s="13">
        <v>16565853</v>
      </c>
      <c r="J71" s="13">
        <v>15079167</v>
      </c>
      <c r="K71" s="13">
        <f t="shared" si="4"/>
        <v>-1486686</v>
      </c>
      <c r="L71" s="15">
        <f t="shared" si="5"/>
        <v>-8.9744005334346497E-2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124</v>
      </c>
      <c r="D72" s="11" t="s">
        <v>37</v>
      </c>
      <c r="E72" s="12" t="s">
        <v>125</v>
      </c>
      <c r="F72" s="13">
        <v>52311312</v>
      </c>
      <c r="G72" s="13">
        <v>38162891</v>
      </c>
      <c r="H72" s="13">
        <v>17455094</v>
      </c>
      <c r="I72" s="13">
        <v>53932963</v>
      </c>
      <c r="J72" s="13">
        <v>43406162</v>
      </c>
      <c r="K72" s="13">
        <f t="shared" si="4"/>
        <v>-10526801</v>
      </c>
      <c r="L72" s="15">
        <f t="shared" si="5"/>
        <v>-0.19518306457592549</v>
      </c>
      <c r="M72" s="1"/>
    </row>
    <row r="73" spans="1:13" ht="15" customHeight="1" x14ac:dyDescent="0.25">
      <c r="A73" s="11" t="s">
        <v>37</v>
      </c>
      <c r="B73" s="11" t="s">
        <v>52</v>
      </c>
      <c r="C73" s="11" t="s">
        <v>37</v>
      </c>
      <c r="D73" s="11" t="s">
        <v>37</v>
      </c>
      <c r="E73" s="12" t="s">
        <v>126</v>
      </c>
      <c r="F73" s="13">
        <v>0</v>
      </c>
      <c r="G73" s="13">
        <v>167505</v>
      </c>
      <c r="H73" s="13">
        <v>167505</v>
      </c>
      <c r="I73" s="13">
        <v>0</v>
      </c>
      <c r="J73" s="13">
        <v>0</v>
      </c>
      <c r="K73" s="14">
        <f t="shared" si="4"/>
        <v>0</v>
      </c>
      <c r="L73" s="15" t="s">
        <v>134</v>
      </c>
      <c r="M73" s="1"/>
    </row>
    <row r="74" spans="1:13" ht="15" customHeight="1" x14ac:dyDescent="0.25">
      <c r="A74" s="11" t="s">
        <v>37</v>
      </c>
      <c r="B74" s="11" t="s">
        <v>37</v>
      </c>
      <c r="C74" s="11" t="s">
        <v>127</v>
      </c>
      <c r="D74" s="11" t="s">
        <v>37</v>
      </c>
      <c r="E74" s="12" t="s">
        <v>128</v>
      </c>
      <c r="F74" s="13">
        <v>0</v>
      </c>
      <c r="G74" s="13">
        <v>167505</v>
      </c>
      <c r="H74" s="13">
        <v>167505</v>
      </c>
      <c r="I74" s="13">
        <v>0</v>
      </c>
      <c r="J74" s="13">
        <v>0</v>
      </c>
      <c r="K74" s="14">
        <f t="shared" si="4"/>
        <v>0</v>
      </c>
      <c r="L74" s="15" t="s">
        <v>134</v>
      </c>
      <c r="M74" s="1"/>
    </row>
    <row r="75" spans="1:13" ht="15" customHeight="1" x14ac:dyDescent="0.25">
      <c r="A75" s="11" t="s">
        <v>129</v>
      </c>
      <c r="B75" s="11" t="s">
        <v>37</v>
      </c>
      <c r="C75" s="11" t="s">
        <v>37</v>
      </c>
      <c r="D75" s="11" t="s">
        <v>37</v>
      </c>
      <c r="E75" s="12" t="s">
        <v>130</v>
      </c>
      <c r="F75" s="13">
        <v>10</v>
      </c>
      <c r="G75" s="13">
        <v>10</v>
      </c>
      <c r="H75" s="13">
        <v>7481</v>
      </c>
      <c r="I75" s="13">
        <v>10</v>
      </c>
      <c r="J75" s="13">
        <v>10</v>
      </c>
      <c r="K75" s="14">
        <f t="shared" si="4"/>
        <v>0</v>
      </c>
      <c r="L75" s="15">
        <f t="shared" si="5"/>
        <v>0</v>
      </c>
      <c r="M75" s="1"/>
    </row>
    <row r="76" spans="1:13" ht="15" customHeight="1" x14ac:dyDescent="0.25">
      <c r="A76" s="11" t="s">
        <v>37</v>
      </c>
      <c r="B76" s="11" t="s">
        <v>55</v>
      </c>
      <c r="C76" s="11" t="s">
        <v>37</v>
      </c>
      <c r="D76" s="11" t="s">
        <v>37</v>
      </c>
      <c r="E76" s="12" t="s">
        <v>131</v>
      </c>
      <c r="F76" s="13">
        <v>10</v>
      </c>
      <c r="G76" s="13">
        <v>10</v>
      </c>
      <c r="H76" s="13">
        <v>7481</v>
      </c>
      <c r="I76" s="13">
        <v>10</v>
      </c>
      <c r="J76" s="13">
        <v>10</v>
      </c>
      <c r="K76" s="14">
        <f t="shared" si="4"/>
        <v>0</v>
      </c>
      <c r="L76" s="15">
        <f t="shared" si="5"/>
        <v>0</v>
      </c>
      <c r="M76" s="1"/>
    </row>
    <row r="77" spans="1:13" ht="1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"/>
    </row>
    <row r="78" spans="1:1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customHeight="1" x14ac:dyDescent="0.25">
      <c r="A79" s="34" t="s">
        <v>132</v>
      </c>
      <c r="B79" s="35"/>
      <c r="C79" s="35"/>
      <c r="D79" s="35"/>
      <c r="E79" s="35"/>
      <c r="F79" s="17">
        <v>409184262</v>
      </c>
      <c r="G79" s="17">
        <v>441601296</v>
      </c>
      <c r="H79" s="17">
        <v>270529575</v>
      </c>
      <c r="I79" s="17">
        <v>421321427</v>
      </c>
      <c r="J79" s="17">
        <v>431953206</v>
      </c>
      <c r="K79" s="17">
        <v>10631779</v>
      </c>
      <c r="L79" s="18">
        <v>2.5234365780309579E-2</v>
      </c>
      <c r="M79" s="1"/>
    </row>
    <row r="80" spans="1:13" ht="15" customHeight="1" x14ac:dyDescent="0.25">
      <c r="A80" s="36" t="s">
        <v>133</v>
      </c>
      <c r="B80" s="37"/>
      <c r="C80" s="37"/>
      <c r="D80" s="37"/>
      <c r="E80" s="37"/>
      <c r="F80" s="37"/>
      <c r="G80" s="37"/>
      <c r="H80" s="37"/>
      <c r="I80" s="37"/>
      <c r="J80" s="37"/>
      <c r="K80" s="1"/>
      <c r="L80" s="1"/>
      <c r="M80" s="1"/>
    </row>
    <row r="81" spans="1:13" ht="5.0999999999999996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</sheetData>
  <mergeCells count="18">
    <mergeCell ref="K10:K11"/>
    <mergeCell ref="L10:L11"/>
    <mergeCell ref="A79:E79"/>
    <mergeCell ref="A80:J80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/>
  <pageMargins left="0.25" right="0.25" top="0.75" bottom="0.75" header="0.3" footer="0.3"/>
  <pageSetup scale="79" orientation="landscape" r:id="rId1"/>
  <rowBreaks count="3" manualBreakCount="3">
    <brk id="28" max="11" man="1"/>
    <brk id="48" max="11" man="1"/>
    <brk id="6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16</vt:lpstr>
      <vt:lpstr>'cuadro Comparativo analitico 16'!Área_de_impresión</vt:lpstr>
      <vt:lpstr>JR_PAGE_ANCHOR_15_1</vt:lpstr>
      <vt:lpstr>'cuadro Comparativo analitico 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Ximena Sasso Quiñones</cp:lastModifiedBy>
  <cp:lastPrinted>2025-09-26T18:36:40Z</cp:lastPrinted>
  <dcterms:created xsi:type="dcterms:W3CDTF">2025-09-26T15:32:41Z</dcterms:created>
  <dcterms:modified xsi:type="dcterms:W3CDTF">2025-09-26T18:36:44Z</dcterms:modified>
</cp:coreProperties>
</file>