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2026\MINVU\1. Formulación 2026\7. Carpeta Congreso\CCA 180000\"/>
    </mc:Choice>
  </mc:AlternateContent>
  <xr:revisionPtr revIDLastSave="0" documentId="13_ncr:1_{355FA8D6-FF8D-4555-AF7B-F573FD4E77B3}" xr6:coauthVersionLast="47" xr6:coauthVersionMax="47" xr10:uidLastSave="{00000000-0000-0000-0000-000000000000}"/>
  <bookViews>
    <workbookView xWindow="28680" yWindow="-120" windowWidth="16440" windowHeight="28320" xr2:uid="{B0528E86-5F82-4C02-BCBC-988D85925730}"/>
  </bookViews>
  <sheets>
    <sheet name="cuadro Comparativo analitico 14" sheetId="1" r:id="rId1"/>
  </sheets>
  <definedNames>
    <definedName name="_xlnm.Print_Area" localSheetId="0">'cuadro Comparativo analitico 14'!$A$1:$L$83</definedName>
    <definedName name="JR_PAGE_ANCHOR_13_1">'cuadro Comparativo analitico 14'!$A$1</definedName>
    <definedName name="JR_PAGE_ANCHOR_2_1">#REF!</definedName>
    <definedName name="_xlnm.Print_Titles" localSheetId="0">'cuadro Comparativo analitico 14'!$1:$11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8" i="1" l="1"/>
  <c r="L78" i="1" s="1"/>
  <c r="K77" i="1"/>
  <c r="L77" i="1" s="1"/>
  <c r="K76" i="1"/>
  <c r="K75" i="1"/>
  <c r="L74" i="1"/>
  <c r="K74" i="1"/>
  <c r="K73" i="1"/>
  <c r="L73" i="1" s="1"/>
  <c r="L72" i="1"/>
  <c r="K72" i="1"/>
  <c r="K71" i="1"/>
  <c r="L71" i="1" s="1"/>
  <c r="K70" i="1"/>
  <c r="L70" i="1" s="1"/>
  <c r="K69" i="1"/>
  <c r="L69" i="1" s="1"/>
  <c r="K68" i="1"/>
  <c r="L68" i="1" s="1"/>
  <c r="K67" i="1"/>
  <c r="L66" i="1"/>
  <c r="K66" i="1"/>
  <c r="K65" i="1"/>
  <c r="L65" i="1" s="1"/>
  <c r="L64" i="1"/>
  <c r="K64" i="1"/>
  <c r="K63" i="1"/>
  <c r="L63" i="1" s="1"/>
  <c r="K62" i="1"/>
  <c r="L62" i="1" s="1"/>
  <c r="K61" i="1"/>
  <c r="L61" i="1" s="1"/>
  <c r="K60" i="1"/>
  <c r="L60" i="1" s="1"/>
  <c r="K59" i="1"/>
  <c r="L59" i="1" s="1"/>
  <c r="L58" i="1"/>
  <c r="K58" i="1"/>
  <c r="K57" i="1"/>
  <c r="L56" i="1"/>
  <c r="K56" i="1"/>
  <c r="K55" i="1"/>
  <c r="L55" i="1" s="1"/>
  <c r="K54" i="1"/>
  <c r="L54" i="1" s="1"/>
  <c r="K53" i="1"/>
  <c r="L53" i="1" s="1"/>
  <c r="K52" i="1"/>
  <c r="L52" i="1" s="1"/>
  <c r="K51" i="1"/>
  <c r="L51" i="1" s="1"/>
  <c r="L50" i="1"/>
  <c r="K50" i="1"/>
  <c r="K49" i="1"/>
  <c r="L49" i="1" s="1"/>
  <c r="K48" i="1"/>
  <c r="L48" i="1" s="1"/>
  <c r="K47" i="1"/>
  <c r="K46" i="1"/>
  <c r="K45" i="1"/>
  <c r="L45" i="1" s="1"/>
  <c r="K44" i="1"/>
  <c r="K43" i="1"/>
  <c r="L42" i="1"/>
  <c r="K42" i="1"/>
  <c r="K41" i="1"/>
  <c r="L41" i="1" s="1"/>
  <c r="K39" i="1"/>
  <c r="L39" i="1" s="1"/>
  <c r="K38" i="1"/>
  <c r="L37" i="1"/>
  <c r="K37" i="1"/>
  <c r="K36" i="1"/>
  <c r="L36" i="1" s="1"/>
  <c r="K35" i="1"/>
  <c r="L35" i="1" s="1"/>
  <c r="K34" i="1"/>
  <c r="L34" i="1" s="1"/>
  <c r="K33" i="1"/>
  <c r="L33" i="1" s="1"/>
  <c r="K32" i="1"/>
  <c r="L32" i="1" s="1"/>
  <c r="K31" i="1"/>
  <c r="K30" i="1"/>
  <c r="L30" i="1" s="1"/>
  <c r="L29" i="1"/>
  <c r="K29" i="1"/>
  <c r="K28" i="1"/>
  <c r="L28" i="1" s="1"/>
  <c r="K27" i="1"/>
  <c r="L27" i="1" s="1"/>
  <c r="K26" i="1"/>
  <c r="L26" i="1" s="1"/>
  <c r="K25" i="1"/>
  <c r="L25" i="1" s="1"/>
  <c r="K24" i="1"/>
  <c r="L24" i="1" s="1"/>
  <c r="K23" i="1"/>
  <c r="L23" i="1" s="1"/>
  <c r="K22" i="1"/>
  <c r="L22" i="1" s="1"/>
  <c r="L21" i="1"/>
  <c r="K21" i="1"/>
  <c r="K20" i="1"/>
  <c r="L20" i="1" s="1"/>
  <c r="K19" i="1"/>
  <c r="L19" i="1" s="1"/>
  <c r="K18" i="1"/>
  <c r="L18" i="1" s="1"/>
  <c r="K17" i="1"/>
  <c r="L17" i="1" s="1"/>
  <c r="K16" i="1"/>
  <c r="L16" i="1" s="1"/>
  <c r="K15" i="1"/>
  <c r="L15" i="1" s="1"/>
  <c r="K14" i="1"/>
  <c r="L14" i="1" s="1"/>
  <c r="L13" i="1"/>
  <c r="K13" i="1"/>
  <c r="L40" i="1"/>
  <c r="K40" i="1"/>
  <c r="L12" i="1"/>
  <c r="K12" i="1"/>
</calcChain>
</file>

<file path=xl/sharedStrings.xml><?xml version="1.0" encoding="utf-8"?>
<sst xmlns="http://schemas.openxmlformats.org/spreadsheetml/2006/main" count="388" uniqueCount="138">
  <si>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</si>
  <si>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</si>
  <si>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</si>
  <si>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</si>
  <si>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</si>
  <si>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VIVIENDA Y URBANISMO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</si>
  <si>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</si>
  <si>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18</t>
    </r>
  </si>
  <si>
    <r>
      <rPr>
        <sz val="10"/>
        <rFont val="Times New Roman"/>
      </rPr>
      <t>Capítulo:</t>
    </r>
  </si>
  <si>
    <r>
      <rPr>
        <sz val="10"/>
        <rFont val="Times New Roman"/>
      </rPr>
      <t>SERVIU REGIÓN DEL LIBERTADOR GENERAL BERNARDO O'HIGGINS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</si>
  <si>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</si>
  <si>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26</t>
    </r>
  </si>
  <si>
    <r>
      <rPr>
        <sz val="10"/>
        <rFont val="Times New Roman"/>
      </rPr>
      <t>Programa: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</si>
  <si>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</si>
  <si>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01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</si>
  <si>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</si>
  <si>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</si>
  <si>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</si>
  <si>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</si>
  <si>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SubA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</si>
  <si>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</si>
  <si>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</si>
  <si>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</si>
  <si>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</si>
  <si>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</si>
  <si>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</si>
  <si>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</si>
  <si>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</si>
  <si>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 (Inicial + Reajuste + 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</si>
  <si>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</si>
  <si>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</si>
  <si>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LEY DE PPTOS AÑO 2025 (Inicial + Reajuste + Leyes Especiales)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</si>
  <si>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</si>
  <si>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</si>
  <si>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</si>
  <si>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</si>
  <si>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</si>
  <si>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</si>
  <si>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</si>
  <si>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</si>
  <si>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</si>
  <si>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02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</si>
  <si>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</si>
  <si>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010</t>
    </r>
  </si>
  <si>
    <r>
      <rPr>
        <sz val="10"/>
        <rFont val="Times New Roman"/>
      </rPr>
      <t>Programa Asentamientos Precarios</t>
    </r>
  </si>
  <si>
    <r>
      <rPr>
        <sz val="10"/>
        <rFont val="Times New Roman"/>
      </rPr>
      <t>201</t>
    </r>
  </si>
  <si>
    <r>
      <rPr>
        <sz val="10"/>
        <rFont val="Times New Roman"/>
      </rPr>
      <t>Recuperación de Licencias Médicas - FONASA</t>
    </r>
  </si>
  <si>
    <r>
      <rPr>
        <sz val="10"/>
        <rFont val="Times New Roman"/>
      </rPr>
      <t>06</t>
    </r>
  </si>
  <si>
    <r>
      <rPr>
        <sz val="10"/>
        <rFont val="Times New Roman"/>
      </rPr>
      <t>RENTAS DE LA PROPIEDAD</t>
    </r>
  </si>
  <si>
    <r>
      <rPr>
        <sz val="10"/>
        <rFont val="Times New Roman"/>
      </rPr>
      <t>Arriendo de Activos No Financieros</t>
    </r>
  </si>
  <si>
    <r>
      <rPr>
        <sz val="10"/>
        <rFont val="Times New Roman"/>
      </rPr>
      <t>03</t>
    </r>
  </si>
  <si>
    <r>
      <rPr>
        <sz val="10"/>
        <rFont val="Times New Roman"/>
      </rPr>
      <t>Intereses</t>
    </r>
  </si>
  <si>
    <r>
      <rPr>
        <sz val="10"/>
        <rFont val="Times New Roman"/>
      </rPr>
      <t>07</t>
    </r>
  </si>
  <si>
    <r>
      <rPr>
        <sz val="10"/>
        <rFont val="Times New Roman"/>
      </rPr>
      <t>INGRESOS DE OPERACIÓN</t>
    </r>
  </si>
  <si>
    <r>
      <rPr>
        <sz val="10"/>
        <rFont val="Times New Roman"/>
      </rPr>
      <t>Venta de Bienes</t>
    </r>
  </si>
  <si>
    <r>
      <rPr>
        <sz val="10"/>
        <rFont val="Times New Roman"/>
      </rPr>
      <t>Venta de Servicios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</si>
  <si>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</si>
  <si>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</si>
  <si>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Recuperaciones y Reembolsos por Licencias Médicas</t>
    </r>
  </si>
  <si>
    <r>
      <rPr>
        <sz val="10"/>
        <rFont val="Times New Roman"/>
      </rPr>
      <t>Multas y Sanciones Pecuniarias</t>
    </r>
  </si>
  <si>
    <r>
      <rPr>
        <sz val="10"/>
        <rFont val="Times New Roman"/>
      </rPr>
      <t>99</t>
    </r>
  </si>
  <si>
    <r>
      <rPr>
        <sz val="10"/>
        <rFont val="Times New Roman"/>
      </rPr>
      <t>Otros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</si>
  <si>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</si>
  <si>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</si>
  <si>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</si>
  <si>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</si>
  <si>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</si>
  <si>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Hipotecarios</t>
    </r>
  </si>
  <si>
    <r>
      <rPr>
        <sz val="10"/>
        <rFont val="Times New Roman"/>
      </rPr>
      <t>10</t>
    </r>
  </si>
  <si>
    <r>
      <rPr>
        <sz val="10"/>
        <rFont val="Times New Roman"/>
      </rPr>
      <t>Ingresos por Percibir</t>
    </r>
  </si>
  <si>
    <r>
      <rPr>
        <sz val="10"/>
        <rFont val="Times New Roman"/>
      </rPr>
      <t>13</t>
    </r>
  </si>
  <si>
    <r>
      <rPr>
        <sz val="10"/>
        <rFont val="Times New Roman"/>
      </rPr>
      <t>TRANSFERENCIAS PARA GASTOS DE CAPITAL</t>
    </r>
  </si>
  <si>
    <r>
      <rPr>
        <sz val="10"/>
        <rFont val="Times New Roman"/>
      </rPr>
      <t>De Otras Entidades Públicas</t>
    </r>
  </si>
  <si>
    <r>
      <rPr>
        <sz val="10"/>
        <rFont val="Times New Roman"/>
      </rPr>
      <t>001</t>
    </r>
  </si>
  <si>
    <r>
      <rPr>
        <sz val="10"/>
        <rFont val="Times New Roman"/>
      </rPr>
      <t>De Municipalidades para Pavimentos Participativos</t>
    </r>
  </si>
  <si>
    <r>
      <rPr>
        <sz val="10"/>
        <rFont val="Times New Roman"/>
      </rPr>
      <t>003</t>
    </r>
  </si>
  <si>
    <r>
      <rPr>
        <sz val="10"/>
        <rFont val="Times New Roman"/>
      </rPr>
      <t>De Municipalidades para Programa Rehabilitación de Espacios Públicos</t>
    </r>
  </si>
  <si>
    <r>
      <rPr>
        <sz val="10"/>
        <rFont val="Times New Roman"/>
      </rPr>
      <t>004</t>
    </r>
  </si>
  <si>
    <r>
      <rPr>
        <sz val="10"/>
        <rFont val="Times New Roman"/>
      </rPr>
      <t>De Municipalidades para Conservación y Mantención de Parques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</si>
  <si>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</si>
  <si>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</si>
  <si>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</si>
  <si>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</si>
  <si>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</si>
  <si>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</si>
  <si>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</si>
  <si>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23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</si>
  <si>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</si>
  <si>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Prestaciones Sociales del Empleador</t>
    </r>
  </si>
  <si>
    <r>
      <rPr>
        <sz val="10"/>
        <rFont val="Times New Roman"/>
      </rPr>
      <t>24</t>
    </r>
  </si>
  <si>
    <r>
      <rPr>
        <sz val="10"/>
        <rFont val="Times New Roman"/>
      </rPr>
      <t>A Otras Entidades Públicas</t>
    </r>
  </si>
  <si>
    <r>
      <rPr>
        <sz val="10"/>
        <rFont val="Times New Roman"/>
      </rPr>
      <t>109</t>
    </r>
  </si>
  <si>
    <r>
      <rPr>
        <sz val="10"/>
        <rFont val="Times New Roman"/>
      </rPr>
      <t>Municipalidades DOM - PEH</t>
    </r>
  </si>
  <si>
    <r>
      <rPr>
        <sz val="10"/>
        <rFont val="Times New Roman"/>
      </rPr>
      <t>A Instituciones Privadas Ejecutoras de Políticas Públicas</t>
    </r>
  </si>
  <si>
    <r>
      <rPr>
        <sz val="10"/>
        <rFont val="Times New Roman"/>
      </rPr>
      <t>A Unidades o Programas del Servicio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</si>
  <si>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</si>
  <si>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</si>
  <si>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</si>
  <si>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OTROS GASTOS CORRIENTES</t>
    </r>
  </si>
  <si>
    <r>
      <rPr>
        <sz val="10"/>
        <rFont val="Times New Roman"/>
      </rPr>
      <t>Compensaciones por Daños a Terceros y/o a la Propiedad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</si>
  <si>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</si>
  <si>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</si>
  <si>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Terrenos</t>
    </r>
  </si>
  <si>
    <r>
      <rPr>
        <sz val="10"/>
        <rFont val="Times New Roman"/>
      </rPr>
      <t>04</t>
    </r>
  </si>
  <si>
    <r>
      <rPr>
        <sz val="10"/>
        <rFont val="Times New Roman"/>
      </rPr>
      <t>Mobiliario y Otros</t>
    </r>
  </si>
  <si>
    <r>
      <rPr>
        <sz val="10"/>
        <rFont val="Times New Roman"/>
      </rPr>
      <t>31</t>
    </r>
  </si>
  <si>
    <r>
      <rPr>
        <sz val="10"/>
        <rFont val="Times New Roman"/>
      </rPr>
      <t>INICIATIVAS DE INVERSIÓN</t>
    </r>
  </si>
  <si>
    <r>
      <rPr>
        <sz val="10"/>
        <rFont val="Times New Roman"/>
      </rPr>
      <t>Proyectos</t>
    </r>
  </si>
  <si>
    <r>
      <rPr>
        <sz val="10"/>
        <rFont val="Times New Roman"/>
      </rPr>
      <t>32</t>
    </r>
  </si>
  <si>
    <r>
      <rPr>
        <sz val="10"/>
        <rFont val="Times New Roman"/>
      </rPr>
      <t>PRÉSTAMOS</t>
    </r>
  </si>
  <si>
    <r>
      <rPr>
        <sz val="10"/>
        <rFont val="Times New Roman"/>
      </rPr>
      <t>Préstamos Subsidio Habitacional</t>
    </r>
  </si>
  <si>
    <r>
      <rPr>
        <sz val="10"/>
        <rFont val="Times New Roman"/>
      </rPr>
      <t>33</t>
    </r>
  </si>
  <si>
    <r>
      <rPr>
        <sz val="10"/>
        <rFont val="Times New Roman"/>
      </rPr>
      <t>TRANSFERENCIAS DE CAPITAL</t>
    </r>
  </si>
  <si>
    <r>
      <rPr>
        <sz val="10"/>
        <rFont val="Times New Roman"/>
      </rPr>
      <t>Al Sector Privado</t>
    </r>
  </si>
  <si>
    <r>
      <rPr>
        <sz val="10"/>
        <rFont val="Times New Roman"/>
      </rPr>
      <t>023</t>
    </r>
  </si>
  <si>
    <r>
      <rPr>
        <sz val="10"/>
        <rFont val="Times New Roman"/>
      </rPr>
      <t>Subsidios Fondo Solidario de Vivienda</t>
    </r>
  </si>
  <si>
    <r>
      <rPr>
        <sz val="10"/>
        <rFont val="Times New Roman"/>
      </rPr>
      <t>028</t>
    </r>
  </si>
  <si>
    <r>
      <rPr>
        <sz val="10"/>
        <rFont val="Times New Roman"/>
      </rPr>
      <t>Subsidio de Protección del Patrimonio Familiar</t>
    </r>
  </si>
  <si>
    <r>
      <rPr>
        <sz val="10"/>
        <rFont val="Times New Roman"/>
      </rPr>
      <t>127</t>
    </r>
  </si>
  <si>
    <r>
      <rPr>
        <sz val="10"/>
        <rFont val="Times New Roman"/>
      </rPr>
      <t>Subsidios Leasing</t>
    </r>
  </si>
  <si>
    <r>
      <rPr>
        <sz val="10"/>
        <rFont val="Times New Roman"/>
      </rPr>
      <t>132</t>
    </r>
  </si>
  <si>
    <r>
      <rPr>
        <sz val="10"/>
        <rFont val="Times New Roman"/>
      </rPr>
      <t>Sistema Integrado de Subsidio</t>
    </r>
  </si>
  <si>
    <r>
      <rPr>
        <sz val="10"/>
        <rFont val="Times New Roman"/>
      </rPr>
      <t>133</t>
    </r>
  </si>
  <si>
    <r>
      <rPr>
        <sz val="10"/>
        <rFont val="Times New Roman"/>
      </rPr>
      <t>Fondo Solidario de Elección de Vivienda</t>
    </r>
  </si>
  <si>
    <r>
      <rPr>
        <sz val="10"/>
        <rFont val="Times New Roman"/>
      </rPr>
      <t>135</t>
    </r>
  </si>
  <si>
    <r>
      <rPr>
        <sz val="10"/>
        <rFont val="Times New Roman"/>
      </rPr>
      <t>Programa Mejoramiento de Viviendas y Barrios</t>
    </r>
  </si>
  <si>
    <r>
      <rPr>
        <sz val="10"/>
        <rFont val="Times New Roman"/>
      </rPr>
      <t>136</t>
    </r>
  </si>
  <si>
    <r>
      <rPr>
        <sz val="10"/>
        <rFont val="Times New Roman"/>
      </rPr>
      <t>Programa Habitabilidad Rural</t>
    </r>
  </si>
  <si>
    <r>
      <rPr>
        <sz val="10"/>
        <rFont val="Times New Roman"/>
      </rPr>
      <t>138</t>
    </r>
  </si>
  <si>
    <r>
      <rPr>
        <sz val="10"/>
        <rFont val="Times New Roman"/>
      </rPr>
      <t>Programa de Integración Social y Territorial (DS 19/2016)</t>
    </r>
  </si>
  <si>
    <r>
      <rPr>
        <sz val="10"/>
        <rFont val="Times New Roman"/>
      </rPr>
      <t>102</t>
    </r>
  </si>
  <si>
    <r>
      <rPr>
        <sz val="10"/>
        <rFont val="Times New Roman"/>
      </rPr>
      <t>Municipalidades para el Programa Recuperación de Barrios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</si>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</sst>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2"/>
      <name val="Times New Roman"/>
    </font>
    <font>
      <b/>
      <sz val="10"/>
      <color rgb="FF000000"/>
      <name val="Times New Roman"/>
      <family val="2"/>
    </font>
    <font>
      <b/>
      <sz val="10"/>
      <name val="Times New Roman"/>
    </font>
    <font>
      <sz val="10"/>
      <color rgb="FF000000"/>
      <name val="Times New Roman"/>
      <family val="2"/>
    </font>
    <font>
      <sz val="10"/>
      <name val="Times New Roman"/>
    </font>
    <font>
      <sz val="8"/>
      <color rgb="FF000000"/>
      <name val="Times New Roman"/>
      <family val="2"/>
    </font>
    <font>
      <sz val="8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top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left" vertical="top" wrapText="1"/>
    </xf>
    <xf numFmtId="3" fontId="3" fillId="3" borderId="7" xfId="0" applyNumberFormat="1" applyFont="1" applyFill="1" applyBorder="1" applyAlignment="1">
      <alignment horizontal="right" vertical="top" wrapText="1"/>
    </xf>
    <xf numFmtId="164" fontId="3" fillId="3" borderId="7" xfId="0" applyNumberFormat="1" applyFont="1" applyFill="1" applyBorder="1" applyAlignment="1">
      <alignment horizontal="right" vertical="top" wrapText="1"/>
    </xf>
    <xf numFmtId="0" fontId="5" fillId="2" borderId="11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left" vertical="top" wrapText="1"/>
    </xf>
    <xf numFmtId="3" fontId="5" fillId="2" borderId="11" xfId="0" applyNumberFormat="1" applyFont="1" applyFill="1" applyBorder="1" applyAlignment="1">
      <alignment horizontal="right" vertical="top" wrapText="1"/>
    </xf>
    <xf numFmtId="164" fontId="5" fillId="2" borderId="11" xfId="0" applyNumberFormat="1" applyFont="1" applyFill="1" applyBorder="1" applyAlignment="1">
      <alignment horizontal="right" vertical="top" wrapText="1"/>
    </xf>
    <xf numFmtId="0" fontId="0" fillId="2" borderId="12" xfId="0" applyFill="1" applyBorder="1" applyAlignment="1" applyProtection="1">
      <alignment wrapText="1"/>
      <protection locked="0"/>
    </xf>
    <xf numFmtId="3" fontId="3" fillId="2" borderId="8" xfId="0" applyNumberFormat="1" applyFont="1" applyFill="1" applyBorder="1" applyAlignment="1">
      <alignment horizontal="right" vertical="center" wrapText="1"/>
    </xf>
    <xf numFmtId="164" fontId="3" fillId="2" borderId="8" xfId="0" applyNumberFormat="1" applyFont="1" applyFill="1" applyBorder="1" applyAlignment="1">
      <alignment horizontal="right" vertical="center" wrapText="1"/>
    </xf>
    <xf numFmtId="3" fontId="0" fillId="2" borderId="11" xfId="0" applyNumberFormat="1" applyFill="1" applyBorder="1" applyAlignment="1" applyProtection="1">
      <alignment wrapText="1"/>
      <protection locked="0"/>
    </xf>
    <xf numFmtId="0" fontId="5" fillId="2" borderId="3" xfId="0" applyFont="1" applyFill="1" applyBorder="1" applyAlignment="1">
      <alignment horizontal="left" vertical="top" wrapText="1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5" fillId="2" borderId="4" xfId="0" applyFont="1" applyFill="1" applyBorder="1" applyAlignment="1">
      <alignment horizontal="left" vertical="top" wrapText="1"/>
    </xf>
    <xf numFmtId="0" fontId="5" fillId="2" borderId="4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3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>
      <alignment horizontal="left" vertical="top" wrapText="1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7" fillId="2" borderId="0" xfId="0" applyFont="1" applyFill="1" applyAlignment="1">
      <alignment horizontal="left" wrapText="1"/>
    </xf>
    <xf numFmtId="0" fontId="7" fillId="2" borderId="0" xfId="0" applyFont="1" applyFill="1" applyAlignment="1" applyProtection="1">
      <alignment horizontal="left" wrapText="1"/>
      <protection locked="0"/>
    </xf>
    <xf numFmtId="0" fontId="5" fillId="2" borderId="5" xfId="0" applyFont="1" applyFill="1" applyBorder="1" applyAlignment="1">
      <alignment horizontal="left" vertical="top" wrapText="1"/>
    </xf>
    <xf numFmtId="0" fontId="5" fillId="2" borderId="5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>
      <alignment horizontal="left" vertical="top" wrapText="1"/>
    </xf>
    <xf numFmtId="0" fontId="5" fillId="2" borderId="6" xfId="0" applyFont="1" applyFill="1" applyBorder="1" applyAlignment="1" applyProtection="1">
      <alignment horizontal="left" vertical="top" wrapText="1"/>
      <protection locked="0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DDA48-E364-4119-99FF-AA0D10474130}">
  <sheetPr>
    <outlinePr summaryBelow="0"/>
    <pageSetUpPr fitToPage="1"/>
  </sheetPr>
  <dimension ref="A1:M83"/>
  <sheetViews>
    <sheetView tabSelected="1" view="pageBreakPreview" zoomScale="60" zoomScaleNormal="100" workbookViewId="0">
      <selection activeCell="L77" sqref="L77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5.140625" customWidth="1"/>
    <col min="5" max="5" width="35.140625" customWidth="1"/>
    <col min="6" max="12" width="13.28515625" customWidth="1"/>
    <col min="13" max="13" width="5.42578125" customWidth="1"/>
  </cols>
  <sheetData>
    <row r="1" spans="1:13" ht="17.100000000000001" customHeight="1" x14ac:dyDescent="0.25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1"/>
      <c r="L1" s="1"/>
      <c r="M1" s="1"/>
    </row>
    <row r="2" spans="1:13" ht="17.100000000000001" customHeight="1" x14ac:dyDescent="0.25">
      <c r="A2" s="23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1"/>
      <c r="L2" s="1"/>
      <c r="M2" s="1"/>
    </row>
    <row r="3" spans="1:13" ht="15" customHeight="1" x14ac:dyDescent="0.25">
      <c r="A3" s="25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1"/>
      <c r="L3" s="1"/>
      <c r="M3" s="1"/>
    </row>
    <row r="4" spans="1:13" ht="15" customHeight="1" x14ac:dyDescent="0.25">
      <c r="A4" s="1"/>
      <c r="B4" s="1"/>
      <c r="C4" s="1"/>
      <c r="D4" s="1"/>
      <c r="E4" s="1"/>
      <c r="F4" s="1"/>
      <c r="G4" s="1"/>
      <c r="H4" s="2" t="s">
        <v>3</v>
      </c>
      <c r="I4" s="1"/>
      <c r="J4" s="1"/>
      <c r="K4" s="1"/>
      <c r="L4" s="1"/>
      <c r="M4" s="1"/>
    </row>
    <row r="5" spans="1:13" ht="15" customHeight="1" x14ac:dyDescent="0.25">
      <c r="A5" s="27" t="s">
        <v>4</v>
      </c>
      <c r="B5" s="28"/>
      <c r="C5" s="29" t="s">
        <v>5</v>
      </c>
      <c r="D5" s="30"/>
      <c r="E5" s="30"/>
      <c r="F5" s="30"/>
      <c r="G5" s="30"/>
      <c r="H5" s="1"/>
      <c r="I5" s="2" t="s">
        <v>6</v>
      </c>
      <c r="J5" s="2" t="s">
        <v>7</v>
      </c>
      <c r="K5" s="1"/>
      <c r="L5" s="1"/>
      <c r="M5" s="1"/>
    </row>
    <row r="6" spans="1:13" ht="15" customHeight="1" x14ac:dyDescent="0.25">
      <c r="A6" s="19" t="s">
        <v>8</v>
      </c>
      <c r="B6" s="20"/>
      <c r="C6" s="21" t="s">
        <v>9</v>
      </c>
      <c r="D6" s="22"/>
      <c r="E6" s="22"/>
      <c r="F6" s="22"/>
      <c r="G6" s="22"/>
      <c r="H6" s="1"/>
      <c r="I6" s="2" t="s">
        <v>10</v>
      </c>
      <c r="J6" s="2" t="s">
        <v>11</v>
      </c>
      <c r="K6" s="1"/>
      <c r="L6" s="1"/>
      <c r="M6" s="1"/>
    </row>
    <row r="7" spans="1:13" ht="15" customHeight="1" x14ac:dyDescent="0.25">
      <c r="A7" s="37" t="s">
        <v>12</v>
      </c>
      <c r="B7" s="38"/>
      <c r="C7" s="39" t="s">
        <v>9</v>
      </c>
      <c r="D7" s="40"/>
      <c r="E7" s="40"/>
      <c r="F7" s="40"/>
      <c r="G7" s="40"/>
      <c r="H7" s="1"/>
      <c r="I7" s="2" t="s">
        <v>13</v>
      </c>
      <c r="J7" s="2" t="s">
        <v>14</v>
      </c>
      <c r="K7" s="1"/>
      <c r="L7" s="1"/>
      <c r="M7" s="1"/>
    </row>
    <row r="8" spans="1:13" ht="15" customHeight="1" x14ac:dyDescent="0.25">
      <c r="A8" s="1"/>
      <c r="B8" s="1"/>
      <c r="C8" s="1"/>
      <c r="D8" s="1"/>
      <c r="E8" s="1"/>
      <c r="F8" s="1"/>
      <c r="G8" s="1"/>
      <c r="H8" s="3" t="s">
        <v>15</v>
      </c>
      <c r="I8" s="1"/>
      <c r="J8" s="1"/>
      <c r="K8" s="1"/>
      <c r="L8" s="1"/>
      <c r="M8" s="1"/>
    </row>
    <row r="9" spans="1:13" ht="15" customHeight="1" thickBot="1" x14ac:dyDescent="0.3">
      <c r="A9" s="41" t="s">
        <v>16</v>
      </c>
      <c r="B9" s="41" t="s">
        <v>17</v>
      </c>
      <c r="C9" s="41" t="s">
        <v>18</v>
      </c>
      <c r="D9" s="41" t="s">
        <v>19</v>
      </c>
      <c r="E9" s="41" t="s">
        <v>20</v>
      </c>
      <c r="F9" s="4" t="s">
        <v>21</v>
      </c>
      <c r="G9" s="4" t="s">
        <v>22</v>
      </c>
      <c r="H9" s="4" t="s">
        <v>23</v>
      </c>
      <c r="I9" s="4" t="s">
        <v>24</v>
      </c>
      <c r="J9" s="4" t="s">
        <v>25</v>
      </c>
      <c r="K9" s="4" t="s">
        <v>26</v>
      </c>
      <c r="L9" s="4" t="s">
        <v>27</v>
      </c>
      <c r="M9" s="1"/>
    </row>
    <row r="10" spans="1:13" ht="80.099999999999994" customHeight="1" thickBot="1" x14ac:dyDescent="0.3">
      <c r="A10" s="42"/>
      <c r="B10" s="42"/>
      <c r="C10" s="42"/>
      <c r="D10" s="42"/>
      <c r="E10" s="42"/>
      <c r="F10" s="5" t="s">
        <v>28</v>
      </c>
      <c r="G10" s="5" t="s">
        <v>29</v>
      </c>
      <c r="H10" s="5" t="s">
        <v>30</v>
      </c>
      <c r="I10" s="5" t="s">
        <v>31</v>
      </c>
      <c r="J10" s="5" t="s">
        <v>32</v>
      </c>
      <c r="K10" s="31" t="s">
        <v>33</v>
      </c>
      <c r="L10" s="31" t="s">
        <v>34</v>
      </c>
      <c r="M10" s="1"/>
    </row>
    <row r="11" spans="1:13" ht="30" customHeight="1" thickBot="1" x14ac:dyDescent="0.3">
      <c r="A11" s="42"/>
      <c r="B11" s="42"/>
      <c r="C11" s="42"/>
      <c r="D11" s="42"/>
      <c r="E11" s="42"/>
      <c r="F11" s="6" t="s">
        <v>35</v>
      </c>
      <c r="G11" s="6" t="s">
        <v>35</v>
      </c>
      <c r="H11" s="6" t="s">
        <v>35</v>
      </c>
      <c r="I11" s="6" t="s">
        <v>36</v>
      </c>
      <c r="J11" s="6" t="s">
        <v>36</v>
      </c>
      <c r="K11" s="32"/>
      <c r="L11" s="32"/>
      <c r="M11" s="1"/>
    </row>
    <row r="12" spans="1:13" ht="15" customHeight="1" thickBot="1" x14ac:dyDescent="0.3">
      <c r="A12" s="7" t="s">
        <v>37</v>
      </c>
      <c r="B12" s="7" t="s">
        <v>37</v>
      </c>
      <c r="C12" s="7" t="s">
        <v>37</v>
      </c>
      <c r="D12" s="7" t="s">
        <v>37</v>
      </c>
      <c r="E12" s="8" t="s">
        <v>38</v>
      </c>
      <c r="F12" s="9">
        <v>266563195</v>
      </c>
      <c r="G12" s="9">
        <v>271702978</v>
      </c>
      <c r="H12" s="9">
        <v>127815151</v>
      </c>
      <c r="I12" s="9">
        <v>274622895</v>
      </c>
      <c r="J12" s="9">
        <v>278695302</v>
      </c>
      <c r="K12" s="9">
        <f>J12-I12</f>
        <v>4072407</v>
      </c>
      <c r="L12" s="10">
        <f>(K12/I12)</f>
        <v>1.4829087720453897E-2</v>
      </c>
      <c r="M12" s="1"/>
    </row>
    <row r="13" spans="1:13" ht="15" customHeight="1" x14ac:dyDescent="0.25">
      <c r="A13" s="11" t="s">
        <v>39</v>
      </c>
      <c r="B13" s="11" t="s">
        <v>37</v>
      </c>
      <c r="C13" s="11" t="s">
        <v>37</v>
      </c>
      <c r="D13" s="11" t="s">
        <v>37</v>
      </c>
      <c r="E13" s="12" t="s">
        <v>40</v>
      </c>
      <c r="F13" s="13">
        <v>30</v>
      </c>
      <c r="G13" s="13">
        <v>27180</v>
      </c>
      <c r="H13" s="13">
        <v>181767</v>
      </c>
      <c r="I13" s="13">
        <v>30</v>
      </c>
      <c r="J13" s="13">
        <v>30</v>
      </c>
      <c r="K13" s="18">
        <f>+J13-I13</f>
        <v>0</v>
      </c>
      <c r="L13" s="14">
        <f>+K13/I13</f>
        <v>0</v>
      </c>
      <c r="M13" s="1"/>
    </row>
    <row r="14" spans="1:13" ht="15" customHeight="1" x14ac:dyDescent="0.25">
      <c r="A14" s="11" t="s">
        <v>37</v>
      </c>
      <c r="B14" s="11" t="s">
        <v>41</v>
      </c>
      <c r="C14" s="11" t="s">
        <v>37</v>
      </c>
      <c r="D14" s="11" t="s">
        <v>37</v>
      </c>
      <c r="E14" s="12" t="s">
        <v>42</v>
      </c>
      <c r="F14" s="13">
        <v>30</v>
      </c>
      <c r="G14" s="13">
        <v>27180</v>
      </c>
      <c r="H14" s="13">
        <v>181767</v>
      </c>
      <c r="I14" s="13">
        <v>30</v>
      </c>
      <c r="J14" s="13">
        <v>30</v>
      </c>
      <c r="K14" s="18">
        <f t="shared" ref="K14:K39" si="0">+J14-I14</f>
        <v>0</v>
      </c>
      <c r="L14" s="14">
        <f t="shared" ref="L14:L39" si="1">+K14/I14</f>
        <v>0</v>
      </c>
      <c r="M14" s="1"/>
    </row>
    <row r="15" spans="1:13" ht="15" customHeight="1" x14ac:dyDescent="0.25">
      <c r="A15" s="11" t="s">
        <v>37</v>
      </c>
      <c r="B15" s="11" t="s">
        <v>37</v>
      </c>
      <c r="C15" s="11" t="s">
        <v>43</v>
      </c>
      <c r="D15" s="11" t="s">
        <v>37</v>
      </c>
      <c r="E15" s="12" t="s">
        <v>44</v>
      </c>
      <c r="F15" s="13">
        <v>20</v>
      </c>
      <c r="G15" s="13">
        <v>27170</v>
      </c>
      <c r="H15" s="13">
        <v>0</v>
      </c>
      <c r="I15" s="13">
        <v>20</v>
      </c>
      <c r="J15" s="13">
        <v>20</v>
      </c>
      <c r="K15" s="18">
        <f t="shared" si="0"/>
        <v>0</v>
      </c>
      <c r="L15" s="14">
        <f t="shared" si="1"/>
        <v>0</v>
      </c>
      <c r="M15" s="1"/>
    </row>
    <row r="16" spans="1:13" ht="15" customHeight="1" x14ac:dyDescent="0.25">
      <c r="A16" s="11" t="s">
        <v>37</v>
      </c>
      <c r="B16" s="11" t="s">
        <v>37</v>
      </c>
      <c r="C16" s="11" t="s">
        <v>45</v>
      </c>
      <c r="D16" s="11" t="s">
        <v>37</v>
      </c>
      <c r="E16" s="12" t="s">
        <v>46</v>
      </c>
      <c r="F16" s="13">
        <v>10</v>
      </c>
      <c r="G16" s="13">
        <v>10</v>
      </c>
      <c r="H16" s="13">
        <v>181767</v>
      </c>
      <c r="I16" s="13">
        <v>10</v>
      </c>
      <c r="J16" s="13">
        <v>10</v>
      </c>
      <c r="K16" s="18">
        <f t="shared" si="0"/>
        <v>0</v>
      </c>
      <c r="L16" s="14">
        <f t="shared" si="1"/>
        <v>0</v>
      </c>
      <c r="M16" s="1"/>
    </row>
    <row r="17" spans="1:13" ht="15" customHeight="1" x14ac:dyDescent="0.25">
      <c r="A17" s="11" t="s">
        <v>47</v>
      </c>
      <c r="B17" s="11" t="s">
        <v>37</v>
      </c>
      <c r="C17" s="11" t="s">
        <v>37</v>
      </c>
      <c r="D17" s="11" t="s">
        <v>37</v>
      </c>
      <c r="E17" s="12" t="s">
        <v>48</v>
      </c>
      <c r="F17" s="13">
        <v>448</v>
      </c>
      <c r="G17" s="13">
        <v>448</v>
      </c>
      <c r="H17" s="13">
        <v>295</v>
      </c>
      <c r="I17" s="13">
        <v>462</v>
      </c>
      <c r="J17" s="13">
        <v>30</v>
      </c>
      <c r="K17" s="18">
        <f t="shared" si="0"/>
        <v>-432</v>
      </c>
      <c r="L17" s="14">
        <f t="shared" si="1"/>
        <v>-0.93506493506493504</v>
      </c>
      <c r="M17" s="1"/>
    </row>
    <row r="18" spans="1:13" ht="15" customHeight="1" x14ac:dyDescent="0.25">
      <c r="A18" s="11" t="s">
        <v>37</v>
      </c>
      <c r="B18" s="11" t="s">
        <v>14</v>
      </c>
      <c r="C18" s="11" t="s">
        <v>37</v>
      </c>
      <c r="D18" s="11" t="s">
        <v>37</v>
      </c>
      <c r="E18" s="12" t="s">
        <v>49</v>
      </c>
      <c r="F18" s="13">
        <v>438</v>
      </c>
      <c r="G18" s="13">
        <v>438</v>
      </c>
      <c r="H18" s="13">
        <v>295</v>
      </c>
      <c r="I18" s="13">
        <v>452</v>
      </c>
      <c r="J18" s="13">
        <v>20</v>
      </c>
      <c r="K18" s="18">
        <f t="shared" si="0"/>
        <v>-432</v>
      </c>
      <c r="L18" s="14">
        <f t="shared" si="1"/>
        <v>-0.95575221238938057</v>
      </c>
      <c r="M18" s="1"/>
    </row>
    <row r="19" spans="1:13" ht="15" customHeight="1" x14ac:dyDescent="0.25">
      <c r="A19" s="11" t="s">
        <v>37</v>
      </c>
      <c r="B19" s="11" t="s">
        <v>50</v>
      </c>
      <c r="C19" s="11" t="s">
        <v>37</v>
      </c>
      <c r="D19" s="11" t="s">
        <v>37</v>
      </c>
      <c r="E19" s="12" t="s">
        <v>51</v>
      </c>
      <c r="F19" s="13">
        <v>10</v>
      </c>
      <c r="G19" s="13">
        <v>10</v>
      </c>
      <c r="H19" s="13">
        <v>0</v>
      </c>
      <c r="I19" s="13">
        <v>10</v>
      </c>
      <c r="J19" s="13">
        <v>10</v>
      </c>
      <c r="K19" s="18">
        <f t="shared" si="0"/>
        <v>0</v>
      </c>
      <c r="L19" s="14">
        <f t="shared" si="1"/>
        <v>0</v>
      </c>
      <c r="M19" s="1"/>
    </row>
    <row r="20" spans="1:13" ht="15" customHeight="1" x14ac:dyDescent="0.25">
      <c r="A20" s="11" t="s">
        <v>52</v>
      </c>
      <c r="B20" s="11" t="s">
        <v>37</v>
      </c>
      <c r="C20" s="11" t="s">
        <v>37</v>
      </c>
      <c r="D20" s="11" t="s">
        <v>37</v>
      </c>
      <c r="E20" s="12" t="s">
        <v>53</v>
      </c>
      <c r="F20" s="13">
        <v>20</v>
      </c>
      <c r="G20" s="13">
        <v>20</v>
      </c>
      <c r="H20" s="13">
        <v>0</v>
      </c>
      <c r="I20" s="13">
        <v>20</v>
      </c>
      <c r="J20" s="13">
        <v>20</v>
      </c>
      <c r="K20" s="18">
        <f t="shared" si="0"/>
        <v>0</v>
      </c>
      <c r="L20" s="14">
        <f t="shared" si="1"/>
        <v>0</v>
      </c>
      <c r="M20" s="1"/>
    </row>
    <row r="21" spans="1:13" ht="15" customHeight="1" x14ac:dyDescent="0.25">
      <c r="A21" s="11" t="s">
        <v>37</v>
      </c>
      <c r="B21" s="11" t="s">
        <v>14</v>
      </c>
      <c r="C21" s="11" t="s">
        <v>37</v>
      </c>
      <c r="D21" s="11" t="s">
        <v>37</v>
      </c>
      <c r="E21" s="12" t="s">
        <v>54</v>
      </c>
      <c r="F21" s="13">
        <v>10</v>
      </c>
      <c r="G21" s="13">
        <v>10</v>
      </c>
      <c r="H21" s="13">
        <v>0</v>
      </c>
      <c r="I21" s="13">
        <v>10</v>
      </c>
      <c r="J21" s="13">
        <v>10</v>
      </c>
      <c r="K21" s="18">
        <f t="shared" si="0"/>
        <v>0</v>
      </c>
      <c r="L21" s="14">
        <f t="shared" si="1"/>
        <v>0</v>
      </c>
      <c r="M21" s="1"/>
    </row>
    <row r="22" spans="1:13" ht="15" customHeight="1" x14ac:dyDescent="0.25">
      <c r="A22" s="11" t="s">
        <v>37</v>
      </c>
      <c r="B22" s="11" t="s">
        <v>41</v>
      </c>
      <c r="C22" s="11" t="s">
        <v>37</v>
      </c>
      <c r="D22" s="11" t="s">
        <v>37</v>
      </c>
      <c r="E22" s="12" t="s">
        <v>55</v>
      </c>
      <c r="F22" s="13">
        <v>10</v>
      </c>
      <c r="G22" s="13">
        <v>10</v>
      </c>
      <c r="H22" s="13">
        <v>0</v>
      </c>
      <c r="I22" s="13">
        <v>10</v>
      </c>
      <c r="J22" s="13">
        <v>10</v>
      </c>
      <c r="K22" s="18">
        <f t="shared" si="0"/>
        <v>0</v>
      </c>
      <c r="L22" s="14">
        <f t="shared" si="1"/>
        <v>0</v>
      </c>
      <c r="M22" s="1"/>
    </row>
    <row r="23" spans="1:13" ht="15" customHeight="1" x14ac:dyDescent="0.25">
      <c r="A23" s="11" t="s">
        <v>56</v>
      </c>
      <c r="B23" s="11" t="s">
        <v>37</v>
      </c>
      <c r="C23" s="11" t="s">
        <v>37</v>
      </c>
      <c r="D23" s="11" t="s">
        <v>37</v>
      </c>
      <c r="E23" s="12" t="s">
        <v>57</v>
      </c>
      <c r="F23" s="13">
        <v>154981</v>
      </c>
      <c r="G23" s="13">
        <v>167188</v>
      </c>
      <c r="H23" s="13">
        <v>247939</v>
      </c>
      <c r="I23" s="13">
        <v>159786</v>
      </c>
      <c r="J23" s="13">
        <v>146023</v>
      </c>
      <c r="K23" s="18">
        <f t="shared" si="0"/>
        <v>-13763</v>
      </c>
      <c r="L23" s="14">
        <f t="shared" si="1"/>
        <v>-8.6133954163693946E-2</v>
      </c>
      <c r="M23" s="1"/>
    </row>
    <row r="24" spans="1:13" ht="27" customHeight="1" x14ac:dyDescent="0.25">
      <c r="A24" s="11" t="s">
        <v>37</v>
      </c>
      <c r="B24" s="11" t="s">
        <v>14</v>
      </c>
      <c r="C24" s="11" t="s">
        <v>37</v>
      </c>
      <c r="D24" s="11" t="s">
        <v>37</v>
      </c>
      <c r="E24" s="12" t="s">
        <v>58</v>
      </c>
      <c r="F24" s="13">
        <v>154950</v>
      </c>
      <c r="G24" s="13">
        <v>154950</v>
      </c>
      <c r="H24" s="13">
        <v>93384</v>
      </c>
      <c r="I24" s="13">
        <v>159754</v>
      </c>
      <c r="J24" s="13">
        <v>146003</v>
      </c>
      <c r="K24" s="18">
        <f t="shared" si="0"/>
        <v>-13751</v>
      </c>
      <c r="L24" s="14">
        <f t="shared" si="1"/>
        <v>-8.6076091991436829E-2</v>
      </c>
      <c r="M24" s="1"/>
    </row>
    <row r="25" spans="1:13" ht="15" customHeight="1" x14ac:dyDescent="0.25">
      <c r="A25" s="11" t="s">
        <v>37</v>
      </c>
      <c r="B25" s="11" t="s">
        <v>41</v>
      </c>
      <c r="C25" s="11" t="s">
        <v>37</v>
      </c>
      <c r="D25" s="11" t="s">
        <v>37</v>
      </c>
      <c r="E25" s="12" t="s">
        <v>59</v>
      </c>
      <c r="F25" s="13">
        <v>10</v>
      </c>
      <c r="G25" s="13">
        <v>10</v>
      </c>
      <c r="H25" s="13">
        <v>11274</v>
      </c>
      <c r="I25" s="13">
        <v>10</v>
      </c>
      <c r="J25" s="13">
        <v>10</v>
      </c>
      <c r="K25" s="18">
        <f t="shared" si="0"/>
        <v>0</v>
      </c>
      <c r="L25" s="14">
        <f t="shared" si="1"/>
        <v>0</v>
      </c>
      <c r="M25" s="1"/>
    </row>
    <row r="26" spans="1:13" ht="15" customHeight="1" x14ac:dyDescent="0.25">
      <c r="A26" s="11" t="s">
        <v>37</v>
      </c>
      <c r="B26" s="11" t="s">
        <v>60</v>
      </c>
      <c r="C26" s="11" t="s">
        <v>37</v>
      </c>
      <c r="D26" s="11" t="s">
        <v>37</v>
      </c>
      <c r="E26" s="12" t="s">
        <v>61</v>
      </c>
      <c r="F26" s="13">
        <v>21</v>
      </c>
      <c r="G26" s="13">
        <v>12228</v>
      </c>
      <c r="H26" s="13">
        <v>143281</v>
      </c>
      <c r="I26" s="13">
        <v>22</v>
      </c>
      <c r="J26" s="13">
        <v>10</v>
      </c>
      <c r="K26" s="18">
        <f t="shared" si="0"/>
        <v>-12</v>
      </c>
      <c r="L26" s="14">
        <f t="shared" si="1"/>
        <v>-0.54545454545454541</v>
      </c>
      <c r="M26" s="1"/>
    </row>
    <row r="27" spans="1:13" ht="15" customHeight="1" x14ac:dyDescent="0.25">
      <c r="A27" s="11" t="s">
        <v>62</v>
      </c>
      <c r="B27" s="11" t="s">
        <v>37</v>
      </c>
      <c r="C27" s="11" t="s">
        <v>37</v>
      </c>
      <c r="D27" s="11" t="s">
        <v>37</v>
      </c>
      <c r="E27" s="12" t="s">
        <v>63</v>
      </c>
      <c r="F27" s="13">
        <v>230752066</v>
      </c>
      <c r="G27" s="13">
        <v>235837642</v>
      </c>
      <c r="H27" s="13">
        <v>110156505</v>
      </c>
      <c r="I27" s="13">
        <v>237702264</v>
      </c>
      <c r="J27" s="13">
        <v>246245294</v>
      </c>
      <c r="K27" s="18">
        <f t="shared" si="0"/>
        <v>8543030</v>
      </c>
      <c r="L27" s="14">
        <f t="shared" si="1"/>
        <v>3.5940044727550427E-2</v>
      </c>
      <c r="M27" s="1"/>
    </row>
    <row r="28" spans="1:13" ht="15" customHeight="1" x14ac:dyDescent="0.25">
      <c r="A28" s="11" t="s">
        <v>37</v>
      </c>
      <c r="B28" s="11" t="s">
        <v>14</v>
      </c>
      <c r="C28" s="11" t="s">
        <v>37</v>
      </c>
      <c r="D28" s="11" t="s">
        <v>37</v>
      </c>
      <c r="E28" s="12" t="s">
        <v>64</v>
      </c>
      <c r="F28" s="13">
        <v>230752066</v>
      </c>
      <c r="G28" s="13">
        <v>235837642</v>
      </c>
      <c r="H28" s="13">
        <v>110156505</v>
      </c>
      <c r="I28" s="13">
        <v>237702264</v>
      </c>
      <c r="J28" s="13">
        <v>246245294</v>
      </c>
      <c r="K28" s="18">
        <f t="shared" si="0"/>
        <v>8543030</v>
      </c>
      <c r="L28" s="14">
        <f t="shared" si="1"/>
        <v>3.5940044727550427E-2</v>
      </c>
      <c r="M28" s="1"/>
    </row>
    <row r="29" spans="1:13" ht="15" customHeight="1" x14ac:dyDescent="0.25">
      <c r="A29" s="11" t="s">
        <v>65</v>
      </c>
      <c r="B29" s="11" t="s">
        <v>37</v>
      </c>
      <c r="C29" s="11" t="s">
        <v>37</v>
      </c>
      <c r="D29" s="11" t="s">
        <v>37</v>
      </c>
      <c r="E29" s="12" t="s">
        <v>66</v>
      </c>
      <c r="F29" s="13">
        <v>35343130</v>
      </c>
      <c r="G29" s="13">
        <v>35343130</v>
      </c>
      <c r="H29" s="13">
        <v>17179097</v>
      </c>
      <c r="I29" s="13">
        <v>36438767</v>
      </c>
      <c r="J29" s="13">
        <v>32090453</v>
      </c>
      <c r="K29" s="18">
        <f t="shared" si="0"/>
        <v>-4348314</v>
      </c>
      <c r="L29" s="14">
        <f t="shared" si="1"/>
        <v>-0.11933208387649341</v>
      </c>
      <c r="M29" s="1"/>
    </row>
    <row r="30" spans="1:13" ht="15" customHeight="1" x14ac:dyDescent="0.25">
      <c r="A30" s="11" t="s">
        <v>37</v>
      </c>
      <c r="B30" s="11" t="s">
        <v>41</v>
      </c>
      <c r="C30" s="11" t="s">
        <v>37</v>
      </c>
      <c r="D30" s="11" t="s">
        <v>37</v>
      </c>
      <c r="E30" s="12" t="s">
        <v>67</v>
      </c>
      <c r="F30" s="13">
        <v>35343130</v>
      </c>
      <c r="G30" s="13">
        <v>35343120</v>
      </c>
      <c r="H30" s="13">
        <v>16445583</v>
      </c>
      <c r="I30" s="13">
        <v>36438767</v>
      </c>
      <c r="J30" s="13">
        <v>32090453</v>
      </c>
      <c r="K30" s="18">
        <f t="shared" si="0"/>
        <v>-4348314</v>
      </c>
      <c r="L30" s="14">
        <f t="shared" si="1"/>
        <v>-0.11933208387649341</v>
      </c>
      <c r="M30" s="1"/>
    </row>
    <row r="31" spans="1:13" ht="15" customHeight="1" x14ac:dyDescent="0.25">
      <c r="A31" s="11" t="s">
        <v>37</v>
      </c>
      <c r="B31" s="11" t="s">
        <v>68</v>
      </c>
      <c r="C31" s="11" t="s">
        <v>37</v>
      </c>
      <c r="D31" s="11" t="s">
        <v>37</v>
      </c>
      <c r="E31" s="12" t="s">
        <v>69</v>
      </c>
      <c r="F31" s="13">
        <v>0</v>
      </c>
      <c r="G31" s="13">
        <v>10</v>
      </c>
      <c r="H31" s="13">
        <v>733514</v>
      </c>
      <c r="I31" s="13">
        <v>0</v>
      </c>
      <c r="J31" s="13">
        <v>0</v>
      </c>
      <c r="K31" s="18">
        <f t="shared" si="0"/>
        <v>0</v>
      </c>
      <c r="L31" s="14" t="s">
        <v>137</v>
      </c>
      <c r="M31" s="1"/>
    </row>
    <row r="32" spans="1:13" ht="27" customHeight="1" x14ac:dyDescent="0.25">
      <c r="A32" s="11" t="s">
        <v>70</v>
      </c>
      <c r="B32" s="11" t="s">
        <v>37</v>
      </c>
      <c r="C32" s="11" t="s">
        <v>37</v>
      </c>
      <c r="D32" s="11" t="s">
        <v>37</v>
      </c>
      <c r="E32" s="12" t="s">
        <v>71</v>
      </c>
      <c r="F32" s="13">
        <v>291805</v>
      </c>
      <c r="G32" s="13">
        <v>306655</v>
      </c>
      <c r="H32" s="13">
        <v>49548</v>
      </c>
      <c r="I32" s="13">
        <v>300851</v>
      </c>
      <c r="J32" s="13">
        <v>213442</v>
      </c>
      <c r="K32" s="18">
        <f t="shared" si="0"/>
        <v>-87409</v>
      </c>
      <c r="L32" s="14">
        <f t="shared" si="1"/>
        <v>-0.29053917055286504</v>
      </c>
      <c r="M32" s="1"/>
    </row>
    <row r="33" spans="1:13" ht="15" customHeight="1" x14ac:dyDescent="0.25">
      <c r="A33" s="11" t="s">
        <v>37</v>
      </c>
      <c r="B33" s="11" t="s">
        <v>41</v>
      </c>
      <c r="C33" s="11" t="s">
        <v>37</v>
      </c>
      <c r="D33" s="11" t="s">
        <v>37</v>
      </c>
      <c r="E33" s="12" t="s">
        <v>42</v>
      </c>
      <c r="F33" s="13">
        <v>10</v>
      </c>
      <c r="G33" s="13">
        <v>14860</v>
      </c>
      <c r="H33" s="13">
        <v>0</v>
      </c>
      <c r="I33" s="13">
        <v>10</v>
      </c>
      <c r="J33" s="13">
        <v>10</v>
      </c>
      <c r="K33" s="18">
        <f t="shared" si="0"/>
        <v>0</v>
      </c>
      <c r="L33" s="14">
        <f t="shared" si="1"/>
        <v>0</v>
      </c>
      <c r="M33" s="1"/>
    </row>
    <row r="34" spans="1:13" ht="15" customHeight="1" x14ac:dyDescent="0.25">
      <c r="A34" s="11" t="s">
        <v>37</v>
      </c>
      <c r="B34" s="11" t="s">
        <v>37</v>
      </c>
      <c r="C34" s="11" t="s">
        <v>43</v>
      </c>
      <c r="D34" s="11" t="s">
        <v>37</v>
      </c>
      <c r="E34" s="12" t="s">
        <v>44</v>
      </c>
      <c r="F34" s="13">
        <v>10</v>
      </c>
      <c r="G34" s="13">
        <v>14860</v>
      </c>
      <c r="H34" s="13">
        <v>0</v>
      </c>
      <c r="I34" s="13">
        <v>10</v>
      </c>
      <c r="J34" s="13">
        <v>10</v>
      </c>
      <c r="K34" s="18">
        <f t="shared" si="0"/>
        <v>0</v>
      </c>
      <c r="L34" s="14">
        <f t="shared" si="1"/>
        <v>0</v>
      </c>
      <c r="M34" s="1"/>
    </row>
    <row r="35" spans="1:13" ht="15" customHeight="1" x14ac:dyDescent="0.25">
      <c r="A35" s="11" t="s">
        <v>37</v>
      </c>
      <c r="B35" s="11" t="s">
        <v>50</v>
      </c>
      <c r="C35" s="11" t="s">
        <v>37</v>
      </c>
      <c r="D35" s="11" t="s">
        <v>37</v>
      </c>
      <c r="E35" s="12" t="s">
        <v>72</v>
      </c>
      <c r="F35" s="13">
        <v>291795</v>
      </c>
      <c r="G35" s="13">
        <v>291795</v>
      </c>
      <c r="H35" s="13">
        <v>49548</v>
      </c>
      <c r="I35" s="13">
        <v>300841</v>
      </c>
      <c r="J35" s="13">
        <v>213432</v>
      </c>
      <c r="K35" s="18">
        <f t="shared" si="0"/>
        <v>-87409</v>
      </c>
      <c r="L35" s="14">
        <f t="shared" si="1"/>
        <v>-0.2905488281185078</v>
      </c>
      <c r="M35" s="1"/>
    </row>
    <row r="36" spans="1:13" ht="15" customHeight="1" x14ac:dyDescent="0.25">
      <c r="A36" s="11" t="s">
        <v>37</v>
      </c>
      <c r="B36" s="11" t="s">
        <v>37</v>
      </c>
      <c r="C36" s="11" t="s">
        <v>73</v>
      </c>
      <c r="D36" s="11" t="s">
        <v>37</v>
      </c>
      <c r="E36" s="12" t="s">
        <v>74</v>
      </c>
      <c r="F36" s="13">
        <v>240445</v>
      </c>
      <c r="G36" s="13">
        <v>240445</v>
      </c>
      <c r="H36" s="13">
        <v>49548</v>
      </c>
      <c r="I36" s="13">
        <v>247899</v>
      </c>
      <c r="J36" s="13">
        <v>81758</v>
      </c>
      <c r="K36" s="18">
        <f t="shared" si="0"/>
        <v>-166141</v>
      </c>
      <c r="L36" s="14">
        <f t="shared" si="1"/>
        <v>-0.67019632995695833</v>
      </c>
      <c r="M36" s="1"/>
    </row>
    <row r="37" spans="1:13" ht="27" customHeight="1" x14ac:dyDescent="0.25">
      <c r="A37" s="11" t="s">
        <v>37</v>
      </c>
      <c r="B37" s="11" t="s">
        <v>37</v>
      </c>
      <c r="C37" s="11" t="s">
        <v>75</v>
      </c>
      <c r="D37" s="11" t="s">
        <v>37</v>
      </c>
      <c r="E37" s="12" t="s">
        <v>76</v>
      </c>
      <c r="F37" s="13">
        <v>51350</v>
      </c>
      <c r="G37" s="13">
        <v>51350</v>
      </c>
      <c r="H37" s="13">
        <v>0</v>
      </c>
      <c r="I37" s="13">
        <v>52942</v>
      </c>
      <c r="J37" s="13">
        <v>21673</v>
      </c>
      <c r="K37" s="18">
        <f t="shared" si="0"/>
        <v>-31269</v>
      </c>
      <c r="L37" s="14">
        <f t="shared" si="1"/>
        <v>-0.59062747912810243</v>
      </c>
      <c r="M37" s="1"/>
    </row>
    <row r="38" spans="1:13" ht="27" customHeight="1" x14ac:dyDescent="0.25">
      <c r="A38" s="11" t="s">
        <v>37</v>
      </c>
      <c r="B38" s="11" t="s">
        <v>37</v>
      </c>
      <c r="C38" s="11" t="s">
        <v>77</v>
      </c>
      <c r="D38" s="11" t="s">
        <v>37</v>
      </c>
      <c r="E38" s="12" t="s">
        <v>78</v>
      </c>
      <c r="F38" s="13">
        <v>0</v>
      </c>
      <c r="G38" s="13">
        <v>0</v>
      </c>
      <c r="H38" s="13">
        <v>0</v>
      </c>
      <c r="I38" s="13">
        <v>0</v>
      </c>
      <c r="J38" s="13">
        <v>110001</v>
      </c>
      <c r="K38" s="18">
        <f t="shared" si="0"/>
        <v>110001</v>
      </c>
      <c r="L38" s="14" t="s">
        <v>137</v>
      </c>
      <c r="M38" s="1"/>
    </row>
    <row r="39" spans="1:13" ht="15" customHeight="1" x14ac:dyDescent="0.25">
      <c r="A39" s="11" t="s">
        <v>79</v>
      </c>
      <c r="B39" s="11" t="s">
        <v>37</v>
      </c>
      <c r="C39" s="11" t="s">
        <v>37</v>
      </c>
      <c r="D39" s="11" t="s">
        <v>37</v>
      </c>
      <c r="E39" s="12" t="s">
        <v>80</v>
      </c>
      <c r="F39" s="13">
        <v>20715</v>
      </c>
      <c r="G39" s="13">
        <v>20715</v>
      </c>
      <c r="H39" s="13">
        <v>0</v>
      </c>
      <c r="I39" s="13">
        <v>20715</v>
      </c>
      <c r="J39" s="13">
        <v>10</v>
      </c>
      <c r="K39" s="18">
        <f t="shared" si="0"/>
        <v>-20705</v>
      </c>
      <c r="L39" s="14">
        <f t="shared" si="1"/>
        <v>-0.99951725802558533</v>
      </c>
      <c r="M39" s="1"/>
    </row>
    <row r="40" spans="1:13" ht="15" customHeight="1" thickBot="1" x14ac:dyDescent="0.3">
      <c r="A40" s="7" t="s">
        <v>37</v>
      </c>
      <c r="B40" s="7" t="s">
        <v>37</v>
      </c>
      <c r="C40" s="7" t="s">
        <v>37</v>
      </c>
      <c r="D40" s="7" t="s">
        <v>37</v>
      </c>
      <c r="E40" s="8" t="s">
        <v>81</v>
      </c>
      <c r="F40" s="9">
        <v>266563195</v>
      </c>
      <c r="G40" s="9">
        <v>271702978</v>
      </c>
      <c r="H40" s="9">
        <v>128706423</v>
      </c>
      <c r="I40" s="9">
        <v>274622895</v>
      </c>
      <c r="J40" s="9">
        <v>278695302</v>
      </c>
      <c r="K40" s="9">
        <f t="shared" ref="K40" si="2">J40-I40</f>
        <v>4072407</v>
      </c>
      <c r="L40" s="10">
        <f t="shared" ref="L40" si="3">(K40/I40)</f>
        <v>1.4829087720453897E-2</v>
      </c>
      <c r="M40" s="1"/>
    </row>
    <row r="41" spans="1:13" ht="15" customHeight="1" x14ac:dyDescent="0.25">
      <c r="A41" s="11" t="s">
        <v>82</v>
      </c>
      <c r="B41" s="11" t="s">
        <v>37</v>
      </c>
      <c r="C41" s="11" t="s">
        <v>37</v>
      </c>
      <c r="D41" s="11" t="s">
        <v>37</v>
      </c>
      <c r="E41" s="12" t="s">
        <v>83</v>
      </c>
      <c r="F41" s="13">
        <v>6572803</v>
      </c>
      <c r="G41" s="13">
        <v>6431174</v>
      </c>
      <c r="H41" s="13">
        <v>4262786</v>
      </c>
      <c r="I41" s="13">
        <v>6572803</v>
      </c>
      <c r="J41" s="13">
        <v>6642525</v>
      </c>
      <c r="K41" s="18">
        <f t="shared" ref="K41:K78" si="4">+J41-I41</f>
        <v>69722</v>
      </c>
      <c r="L41" s="14">
        <f t="shared" ref="L41:L78" si="5">+K41/I41</f>
        <v>1.0607650951960678E-2</v>
      </c>
      <c r="M41" s="1"/>
    </row>
    <row r="42" spans="1:13" ht="15" customHeight="1" x14ac:dyDescent="0.25">
      <c r="A42" s="11" t="s">
        <v>84</v>
      </c>
      <c r="B42" s="11" t="s">
        <v>37</v>
      </c>
      <c r="C42" s="11" t="s">
        <v>37</v>
      </c>
      <c r="D42" s="11" t="s">
        <v>37</v>
      </c>
      <c r="E42" s="12" t="s">
        <v>85</v>
      </c>
      <c r="F42" s="13">
        <v>553702</v>
      </c>
      <c r="G42" s="13">
        <v>581106</v>
      </c>
      <c r="H42" s="13">
        <v>482239</v>
      </c>
      <c r="I42" s="13">
        <v>570866</v>
      </c>
      <c r="J42" s="13">
        <v>570867</v>
      </c>
      <c r="K42" s="18">
        <f t="shared" si="4"/>
        <v>1</v>
      </c>
      <c r="L42" s="14">
        <f t="shared" si="5"/>
        <v>1.7517245728419629E-6</v>
      </c>
      <c r="M42" s="1"/>
    </row>
    <row r="43" spans="1:13" ht="15" customHeight="1" x14ac:dyDescent="0.25">
      <c r="A43" s="11" t="s">
        <v>86</v>
      </c>
      <c r="B43" s="11" t="s">
        <v>37</v>
      </c>
      <c r="C43" s="11" t="s">
        <v>37</v>
      </c>
      <c r="D43" s="11" t="s">
        <v>37</v>
      </c>
      <c r="E43" s="12" t="s">
        <v>87</v>
      </c>
      <c r="F43" s="13">
        <v>0</v>
      </c>
      <c r="G43" s="13">
        <v>49866</v>
      </c>
      <c r="H43" s="13">
        <v>49866</v>
      </c>
      <c r="I43" s="13">
        <v>0</v>
      </c>
      <c r="J43" s="13">
        <v>10</v>
      </c>
      <c r="K43" s="18">
        <f t="shared" si="4"/>
        <v>10</v>
      </c>
      <c r="L43" s="14" t="s">
        <v>137</v>
      </c>
      <c r="M43" s="1"/>
    </row>
    <row r="44" spans="1:13" ht="15" customHeight="1" x14ac:dyDescent="0.25">
      <c r="A44" s="11" t="s">
        <v>37</v>
      </c>
      <c r="B44" s="11" t="s">
        <v>50</v>
      </c>
      <c r="C44" s="11" t="s">
        <v>37</v>
      </c>
      <c r="D44" s="11" t="s">
        <v>37</v>
      </c>
      <c r="E44" s="12" t="s">
        <v>88</v>
      </c>
      <c r="F44" s="13">
        <v>0</v>
      </c>
      <c r="G44" s="13">
        <v>49866</v>
      </c>
      <c r="H44" s="13">
        <v>49866</v>
      </c>
      <c r="I44" s="13">
        <v>0</v>
      </c>
      <c r="J44" s="13">
        <v>10</v>
      </c>
      <c r="K44" s="18">
        <f t="shared" si="4"/>
        <v>10</v>
      </c>
      <c r="L44" s="14" t="s">
        <v>137</v>
      </c>
      <c r="M44" s="1"/>
    </row>
    <row r="45" spans="1:13" ht="15" customHeight="1" x14ac:dyDescent="0.25">
      <c r="A45" s="11" t="s">
        <v>89</v>
      </c>
      <c r="B45" s="11" t="s">
        <v>37</v>
      </c>
      <c r="C45" s="11" t="s">
        <v>37</v>
      </c>
      <c r="D45" s="11" t="s">
        <v>37</v>
      </c>
      <c r="E45" s="12" t="s">
        <v>40</v>
      </c>
      <c r="F45" s="13">
        <v>20</v>
      </c>
      <c r="G45" s="13">
        <v>45170</v>
      </c>
      <c r="H45" s="13">
        <v>0</v>
      </c>
      <c r="I45" s="13">
        <v>20</v>
      </c>
      <c r="J45" s="13">
        <v>20</v>
      </c>
      <c r="K45" s="18">
        <f t="shared" si="4"/>
        <v>0</v>
      </c>
      <c r="L45" s="14">
        <f t="shared" si="5"/>
        <v>0</v>
      </c>
      <c r="M45" s="1"/>
    </row>
    <row r="46" spans="1:13" ht="15" customHeight="1" x14ac:dyDescent="0.25">
      <c r="A46" s="11" t="s">
        <v>37</v>
      </c>
      <c r="B46" s="11" t="s">
        <v>50</v>
      </c>
      <c r="C46" s="11" t="s">
        <v>37</v>
      </c>
      <c r="D46" s="11" t="s">
        <v>37</v>
      </c>
      <c r="E46" s="12" t="s">
        <v>90</v>
      </c>
      <c r="F46" s="13">
        <v>0</v>
      </c>
      <c r="G46" s="13">
        <v>18000</v>
      </c>
      <c r="H46" s="13">
        <v>0</v>
      </c>
      <c r="I46" s="13">
        <v>0</v>
      </c>
      <c r="J46" s="13">
        <v>0</v>
      </c>
      <c r="K46" s="18">
        <f t="shared" si="4"/>
        <v>0</v>
      </c>
      <c r="L46" s="14" t="s">
        <v>137</v>
      </c>
      <c r="M46" s="1"/>
    </row>
    <row r="47" spans="1:13" ht="15" customHeight="1" x14ac:dyDescent="0.25">
      <c r="A47" s="11" t="s">
        <v>37</v>
      </c>
      <c r="B47" s="11" t="s">
        <v>37</v>
      </c>
      <c r="C47" s="11" t="s">
        <v>91</v>
      </c>
      <c r="D47" s="11" t="s">
        <v>37</v>
      </c>
      <c r="E47" s="12" t="s">
        <v>92</v>
      </c>
      <c r="F47" s="13">
        <v>0</v>
      </c>
      <c r="G47" s="13">
        <v>18000</v>
      </c>
      <c r="H47" s="13">
        <v>0</v>
      </c>
      <c r="I47" s="13">
        <v>0</v>
      </c>
      <c r="J47" s="13">
        <v>0</v>
      </c>
      <c r="K47" s="18">
        <f t="shared" si="4"/>
        <v>0</v>
      </c>
      <c r="L47" s="14" t="s">
        <v>137</v>
      </c>
      <c r="M47" s="1"/>
    </row>
    <row r="48" spans="1:13" ht="27" customHeight="1" x14ac:dyDescent="0.25">
      <c r="A48" s="11" t="s">
        <v>37</v>
      </c>
      <c r="B48" s="11" t="s">
        <v>56</v>
      </c>
      <c r="C48" s="11" t="s">
        <v>37</v>
      </c>
      <c r="D48" s="11" t="s">
        <v>37</v>
      </c>
      <c r="E48" s="12" t="s">
        <v>93</v>
      </c>
      <c r="F48" s="13">
        <v>10</v>
      </c>
      <c r="G48" s="13">
        <v>10</v>
      </c>
      <c r="H48" s="13">
        <v>0</v>
      </c>
      <c r="I48" s="13">
        <v>10</v>
      </c>
      <c r="J48" s="13">
        <v>10</v>
      </c>
      <c r="K48" s="18">
        <f t="shared" si="4"/>
        <v>0</v>
      </c>
      <c r="L48" s="14">
        <f t="shared" si="5"/>
        <v>0</v>
      </c>
      <c r="M48" s="1"/>
    </row>
    <row r="49" spans="1:13" ht="15" customHeight="1" x14ac:dyDescent="0.25">
      <c r="A49" s="11" t="s">
        <v>37</v>
      </c>
      <c r="B49" s="11" t="s">
        <v>37</v>
      </c>
      <c r="C49" s="11" t="s">
        <v>43</v>
      </c>
      <c r="D49" s="11" t="s">
        <v>37</v>
      </c>
      <c r="E49" s="12" t="s">
        <v>44</v>
      </c>
      <c r="F49" s="13">
        <v>10</v>
      </c>
      <c r="G49" s="13">
        <v>10</v>
      </c>
      <c r="H49" s="13">
        <v>0</v>
      </c>
      <c r="I49" s="13">
        <v>10</v>
      </c>
      <c r="J49" s="13">
        <v>10</v>
      </c>
      <c r="K49" s="18">
        <f t="shared" si="4"/>
        <v>0</v>
      </c>
      <c r="L49" s="14">
        <f t="shared" si="5"/>
        <v>0</v>
      </c>
      <c r="M49" s="1"/>
    </row>
    <row r="50" spans="1:13" ht="15" customHeight="1" x14ac:dyDescent="0.25">
      <c r="A50" s="11" t="s">
        <v>37</v>
      </c>
      <c r="B50" s="11" t="s">
        <v>62</v>
      </c>
      <c r="C50" s="11" t="s">
        <v>37</v>
      </c>
      <c r="D50" s="11" t="s">
        <v>37</v>
      </c>
      <c r="E50" s="12" t="s">
        <v>94</v>
      </c>
      <c r="F50" s="13">
        <v>10</v>
      </c>
      <c r="G50" s="13">
        <v>27160</v>
      </c>
      <c r="H50" s="13">
        <v>0</v>
      </c>
      <c r="I50" s="13">
        <v>10</v>
      </c>
      <c r="J50" s="13">
        <v>10</v>
      </c>
      <c r="K50" s="18">
        <f t="shared" si="4"/>
        <v>0</v>
      </c>
      <c r="L50" s="14">
        <f t="shared" si="5"/>
        <v>0</v>
      </c>
      <c r="M50" s="1"/>
    </row>
    <row r="51" spans="1:13" ht="15" customHeight="1" x14ac:dyDescent="0.25">
      <c r="A51" s="11" t="s">
        <v>37</v>
      </c>
      <c r="B51" s="11" t="s">
        <v>37</v>
      </c>
      <c r="C51" s="11" t="s">
        <v>43</v>
      </c>
      <c r="D51" s="11" t="s">
        <v>37</v>
      </c>
      <c r="E51" s="12" t="s">
        <v>44</v>
      </c>
      <c r="F51" s="13">
        <v>10</v>
      </c>
      <c r="G51" s="13">
        <v>27160</v>
      </c>
      <c r="H51" s="13">
        <v>0</v>
      </c>
      <c r="I51" s="13">
        <v>10</v>
      </c>
      <c r="J51" s="13">
        <v>10</v>
      </c>
      <c r="K51" s="18">
        <f t="shared" si="4"/>
        <v>0</v>
      </c>
      <c r="L51" s="14">
        <f t="shared" si="5"/>
        <v>0</v>
      </c>
      <c r="M51" s="1"/>
    </row>
    <row r="52" spans="1:13" ht="15" customHeight="1" x14ac:dyDescent="0.25">
      <c r="A52" s="11" t="s">
        <v>95</v>
      </c>
      <c r="B52" s="11" t="s">
        <v>37</v>
      </c>
      <c r="C52" s="11" t="s">
        <v>37</v>
      </c>
      <c r="D52" s="11" t="s">
        <v>37</v>
      </c>
      <c r="E52" s="12" t="s">
        <v>96</v>
      </c>
      <c r="F52" s="13">
        <v>148561</v>
      </c>
      <c r="G52" s="13">
        <v>148561</v>
      </c>
      <c r="H52" s="13">
        <v>143723</v>
      </c>
      <c r="I52" s="13">
        <v>153166</v>
      </c>
      <c r="J52" s="13">
        <v>146003</v>
      </c>
      <c r="K52" s="18">
        <f t="shared" si="4"/>
        <v>-7163</v>
      </c>
      <c r="L52" s="14">
        <f t="shared" si="5"/>
        <v>-4.6766253607197418E-2</v>
      </c>
      <c r="M52" s="1"/>
    </row>
    <row r="53" spans="1:13" ht="15" customHeight="1" x14ac:dyDescent="0.25">
      <c r="A53" s="11" t="s">
        <v>37</v>
      </c>
      <c r="B53" s="11" t="s">
        <v>60</v>
      </c>
      <c r="C53" s="11" t="s">
        <v>37</v>
      </c>
      <c r="D53" s="11" t="s">
        <v>37</v>
      </c>
      <c r="E53" s="12" t="s">
        <v>97</v>
      </c>
      <c r="F53" s="13">
        <v>148561</v>
      </c>
      <c r="G53" s="13">
        <v>148561</v>
      </c>
      <c r="H53" s="13">
        <v>143723</v>
      </c>
      <c r="I53" s="13">
        <v>153166</v>
      </c>
      <c r="J53" s="13">
        <v>146003</v>
      </c>
      <c r="K53" s="18">
        <f t="shared" si="4"/>
        <v>-7163</v>
      </c>
      <c r="L53" s="14">
        <f t="shared" si="5"/>
        <v>-4.6766253607197418E-2</v>
      </c>
      <c r="M53" s="1"/>
    </row>
    <row r="54" spans="1:13" ht="15" customHeight="1" x14ac:dyDescent="0.25">
      <c r="A54" s="11" t="s">
        <v>11</v>
      </c>
      <c r="B54" s="11" t="s">
        <v>37</v>
      </c>
      <c r="C54" s="11" t="s">
        <v>37</v>
      </c>
      <c r="D54" s="11" t="s">
        <v>37</v>
      </c>
      <c r="E54" s="12" t="s">
        <v>98</v>
      </c>
      <c r="F54" s="13">
        <v>10</v>
      </c>
      <c r="G54" s="13">
        <v>10</v>
      </c>
      <c r="H54" s="13">
        <v>0</v>
      </c>
      <c r="I54" s="13">
        <v>10</v>
      </c>
      <c r="J54" s="13">
        <v>10</v>
      </c>
      <c r="K54" s="18">
        <f t="shared" si="4"/>
        <v>0</v>
      </c>
      <c r="L54" s="14">
        <f t="shared" si="5"/>
        <v>0</v>
      </c>
      <c r="M54" s="1"/>
    </row>
    <row r="55" spans="1:13" ht="27" customHeight="1" x14ac:dyDescent="0.25">
      <c r="A55" s="11" t="s">
        <v>37</v>
      </c>
      <c r="B55" s="11" t="s">
        <v>41</v>
      </c>
      <c r="C55" s="11" t="s">
        <v>37</v>
      </c>
      <c r="D55" s="11" t="s">
        <v>37</v>
      </c>
      <c r="E55" s="12" t="s">
        <v>99</v>
      </c>
      <c r="F55" s="13">
        <v>10</v>
      </c>
      <c r="G55" s="13">
        <v>10</v>
      </c>
      <c r="H55" s="13">
        <v>0</v>
      </c>
      <c r="I55" s="13">
        <v>10</v>
      </c>
      <c r="J55" s="13">
        <v>10</v>
      </c>
      <c r="K55" s="18">
        <f t="shared" si="4"/>
        <v>0</v>
      </c>
      <c r="L55" s="14">
        <f t="shared" si="5"/>
        <v>0</v>
      </c>
      <c r="M55" s="1"/>
    </row>
    <row r="56" spans="1:13" ht="27" customHeight="1" x14ac:dyDescent="0.25">
      <c r="A56" s="11" t="s">
        <v>100</v>
      </c>
      <c r="B56" s="11" t="s">
        <v>37</v>
      </c>
      <c r="C56" s="11" t="s">
        <v>37</v>
      </c>
      <c r="D56" s="11" t="s">
        <v>37</v>
      </c>
      <c r="E56" s="12" t="s">
        <v>101</v>
      </c>
      <c r="F56" s="13">
        <v>7815</v>
      </c>
      <c r="G56" s="13">
        <v>7424</v>
      </c>
      <c r="H56" s="13">
        <v>7416</v>
      </c>
      <c r="I56" s="13">
        <v>8057</v>
      </c>
      <c r="J56" s="13">
        <v>10</v>
      </c>
      <c r="K56" s="18">
        <f t="shared" si="4"/>
        <v>-8047</v>
      </c>
      <c r="L56" s="14">
        <f t="shared" si="5"/>
        <v>-0.99875884324190145</v>
      </c>
      <c r="M56" s="1"/>
    </row>
    <row r="57" spans="1:13" ht="15" customHeight="1" x14ac:dyDescent="0.25">
      <c r="A57" s="11" t="s">
        <v>37</v>
      </c>
      <c r="B57" s="11" t="s">
        <v>14</v>
      </c>
      <c r="C57" s="11" t="s">
        <v>37</v>
      </c>
      <c r="D57" s="11" t="s">
        <v>37</v>
      </c>
      <c r="E57" s="12" t="s">
        <v>102</v>
      </c>
      <c r="F57" s="13">
        <v>0</v>
      </c>
      <c r="G57" s="13">
        <v>0</v>
      </c>
      <c r="H57" s="13">
        <v>0</v>
      </c>
      <c r="I57" s="13">
        <v>0</v>
      </c>
      <c r="J57" s="13">
        <v>10</v>
      </c>
      <c r="K57" s="18">
        <f t="shared" si="4"/>
        <v>10</v>
      </c>
      <c r="L57" s="14" t="s">
        <v>137</v>
      </c>
      <c r="M57" s="1"/>
    </row>
    <row r="58" spans="1:13" ht="15" customHeight="1" x14ac:dyDescent="0.25">
      <c r="A58" s="11" t="s">
        <v>37</v>
      </c>
      <c r="B58" s="11" t="s">
        <v>103</v>
      </c>
      <c r="C58" s="11" t="s">
        <v>37</v>
      </c>
      <c r="D58" s="11" t="s">
        <v>37</v>
      </c>
      <c r="E58" s="12" t="s">
        <v>104</v>
      </c>
      <c r="F58" s="13">
        <v>7815</v>
      </c>
      <c r="G58" s="13">
        <v>7424</v>
      </c>
      <c r="H58" s="13">
        <v>7416</v>
      </c>
      <c r="I58" s="13">
        <v>8057</v>
      </c>
      <c r="J58" s="13">
        <v>0</v>
      </c>
      <c r="K58" s="18">
        <f t="shared" si="4"/>
        <v>-8057</v>
      </c>
      <c r="L58" s="14">
        <f t="shared" si="5"/>
        <v>-1</v>
      </c>
      <c r="M58" s="1"/>
    </row>
    <row r="59" spans="1:13" ht="15" customHeight="1" x14ac:dyDescent="0.25">
      <c r="A59" s="11" t="s">
        <v>105</v>
      </c>
      <c r="B59" s="11" t="s">
        <v>37</v>
      </c>
      <c r="C59" s="11" t="s">
        <v>37</v>
      </c>
      <c r="D59" s="11" t="s">
        <v>37</v>
      </c>
      <c r="E59" s="12" t="s">
        <v>106</v>
      </c>
      <c r="F59" s="13">
        <v>17865780</v>
      </c>
      <c r="G59" s="13">
        <v>17865780</v>
      </c>
      <c r="H59" s="13">
        <v>4758598</v>
      </c>
      <c r="I59" s="13">
        <v>18419619</v>
      </c>
      <c r="J59" s="13">
        <v>14196992</v>
      </c>
      <c r="K59" s="18">
        <f t="shared" si="4"/>
        <v>-4222627</v>
      </c>
      <c r="L59" s="14">
        <f t="shared" si="5"/>
        <v>-0.22924616410361148</v>
      </c>
      <c r="M59" s="1"/>
    </row>
    <row r="60" spans="1:13" ht="15" customHeight="1" x14ac:dyDescent="0.25">
      <c r="A60" s="11" t="s">
        <v>37</v>
      </c>
      <c r="B60" s="11" t="s">
        <v>41</v>
      </c>
      <c r="C60" s="11" t="s">
        <v>37</v>
      </c>
      <c r="D60" s="11" t="s">
        <v>37</v>
      </c>
      <c r="E60" s="12" t="s">
        <v>107</v>
      </c>
      <c r="F60" s="13">
        <v>17865780</v>
      </c>
      <c r="G60" s="13">
        <v>17865780</v>
      </c>
      <c r="H60" s="13">
        <v>4758598</v>
      </c>
      <c r="I60" s="13">
        <v>18419619</v>
      </c>
      <c r="J60" s="13">
        <v>14196992</v>
      </c>
      <c r="K60" s="18">
        <f t="shared" si="4"/>
        <v>-4222627</v>
      </c>
      <c r="L60" s="14">
        <f t="shared" si="5"/>
        <v>-0.22924616410361148</v>
      </c>
      <c r="M60" s="1"/>
    </row>
    <row r="61" spans="1:13" ht="15" customHeight="1" x14ac:dyDescent="0.25">
      <c r="A61" s="11" t="s">
        <v>108</v>
      </c>
      <c r="B61" s="11" t="s">
        <v>37</v>
      </c>
      <c r="C61" s="11" t="s">
        <v>37</v>
      </c>
      <c r="D61" s="11" t="s">
        <v>37</v>
      </c>
      <c r="E61" s="12" t="s">
        <v>109</v>
      </c>
      <c r="F61" s="13">
        <v>49139284</v>
      </c>
      <c r="G61" s="13">
        <v>45139284</v>
      </c>
      <c r="H61" s="13">
        <v>19595178</v>
      </c>
      <c r="I61" s="13">
        <v>50662602</v>
      </c>
      <c r="J61" s="13">
        <v>61022044</v>
      </c>
      <c r="K61" s="18">
        <f t="shared" si="4"/>
        <v>10359442</v>
      </c>
      <c r="L61" s="14">
        <f t="shared" si="5"/>
        <v>0.20447907511738145</v>
      </c>
      <c r="M61" s="1"/>
    </row>
    <row r="62" spans="1:13" ht="15" customHeight="1" x14ac:dyDescent="0.25">
      <c r="A62" s="11" t="s">
        <v>37</v>
      </c>
      <c r="B62" s="11" t="s">
        <v>41</v>
      </c>
      <c r="C62" s="11" t="s">
        <v>37</v>
      </c>
      <c r="D62" s="11" t="s">
        <v>37</v>
      </c>
      <c r="E62" s="12" t="s">
        <v>67</v>
      </c>
      <c r="F62" s="13">
        <v>49139284</v>
      </c>
      <c r="G62" s="13">
        <v>45139284</v>
      </c>
      <c r="H62" s="13">
        <v>19595178</v>
      </c>
      <c r="I62" s="13">
        <v>50662602</v>
      </c>
      <c r="J62" s="13">
        <v>61022044</v>
      </c>
      <c r="K62" s="18">
        <f t="shared" si="4"/>
        <v>10359442</v>
      </c>
      <c r="L62" s="14">
        <f t="shared" si="5"/>
        <v>0.20447907511738145</v>
      </c>
      <c r="M62" s="1"/>
    </row>
    <row r="63" spans="1:13" ht="15" customHeight="1" x14ac:dyDescent="0.25">
      <c r="A63" s="11" t="s">
        <v>37</v>
      </c>
      <c r="B63" s="11" t="s">
        <v>37</v>
      </c>
      <c r="C63" s="11" t="s">
        <v>75</v>
      </c>
      <c r="D63" s="11" t="s">
        <v>37</v>
      </c>
      <c r="E63" s="12" t="s">
        <v>110</v>
      </c>
      <c r="F63" s="13">
        <v>49139284</v>
      </c>
      <c r="G63" s="13">
        <v>45139284</v>
      </c>
      <c r="H63" s="13">
        <v>19595178</v>
      </c>
      <c r="I63" s="13">
        <v>50662602</v>
      </c>
      <c r="J63" s="13">
        <v>61022044</v>
      </c>
      <c r="K63" s="18">
        <f t="shared" si="4"/>
        <v>10359442</v>
      </c>
      <c r="L63" s="14">
        <f t="shared" si="5"/>
        <v>0.20447907511738145</v>
      </c>
      <c r="M63" s="1"/>
    </row>
    <row r="64" spans="1:13" ht="15" customHeight="1" x14ac:dyDescent="0.25">
      <c r="A64" s="11" t="s">
        <v>111</v>
      </c>
      <c r="B64" s="11" t="s">
        <v>37</v>
      </c>
      <c r="C64" s="11" t="s">
        <v>37</v>
      </c>
      <c r="D64" s="11" t="s">
        <v>37</v>
      </c>
      <c r="E64" s="12" t="s">
        <v>112</v>
      </c>
      <c r="F64" s="13">
        <v>192275210</v>
      </c>
      <c r="G64" s="13">
        <v>201434593</v>
      </c>
      <c r="H64" s="13">
        <v>99403113</v>
      </c>
      <c r="I64" s="13">
        <v>198235742</v>
      </c>
      <c r="J64" s="13">
        <v>196116811</v>
      </c>
      <c r="K64" s="18">
        <f t="shared" si="4"/>
        <v>-2118931</v>
      </c>
      <c r="L64" s="14">
        <f t="shared" si="5"/>
        <v>-1.0688945286163379E-2</v>
      </c>
      <c r="M64" s="1"/>
    </row>
    <row r="65" spans="1:13" ht="15" customHeight="1" x14ac:dyDescent="0.25">
      <c r="A65" s="11" t="s">
        <v>37</v>
      </c>
      <c r="B65" s="11" t="s">
        <v>14</v>
      </c>
      <c r="C65" s="11" t="s">
        <v>37</v>
      </c>
      <c r="D65" s="11" t="s">
        <v>37</v>
      </c>
      <c r="E65" s="12" t="s">
        <v>113</v>
      </c>
      <c r="F65" s="13">
        <v>192275210</v>
      </c>
      <c r="G65" s="13">
        <v>201186793</v>
      </c>
      <c r="H65" s="13">
        <v>99403113</v>
      </c>
      <c r="I65" s="13">
        <v>198235742</v>
      </c>
      <c r="J65" s="13">
        <v>196116811</v>
      </c>
      <c r="K65" s="18">
        <f t="shared" si="4"/>
        <v>-2118931</v>
      </c>
      <c r="L65" s="14">
        <f t="shared" si="5"/>
        <v>-1.0688945286163379E-2</v>
      </c>
      <c r="M65" s="1"/>
    </row>
    <row r="66" spans="1:13" ht="15" customHeight="1" x14ac:dyDescent="0.25">
      <c r="A66" s="11" t="s">
        <v>37</v>
      </c>
      <c r="B66" s="11" t="s">
        <v>37</v>
      </c>
      <c r="C66" s="11" t="s">
        <v>43</v>
      </c>
      <c r="D66" s="11" t="s">
        <v>37</v>
      </c>
      <c r="E66" s="12" t="s">
        <v>44</v>
      </c>
      <c r="F66" s="13">
        <v>10</v>
      </c>
      <c r="G66" s="13">
        <v>14860</v>
      </c>
      <c r="H66" s="13">
        <v>0</v>
      </c>
      <c r="I66" s="13">
        <v>10</v>
      </c>
      <c r="J66" s="13">
        <v>10</v>
      </c>
      <c r="K66" s="18">
        <f t="shared" si="4"/>
        <v>0</v>
      </c>
      <c r="L66" s="14">
        <f t="shared" si="5"/>
        <v>0</v>
      </c>
      <c r="M66" s="1"/>
    </row>
    <row r="67" spans="1:13" ht="15" customHeight="1" x14ac:dyDescent="0.25">
      <c r="A67" s="11" t="s">
        <v>37</v>
      </c>
      <c r="B67" s="11" t="s">
        <v>37</v>
      </c>
      <c r="C67" s="11" t="s">
        <v>114</v>
      </c>
      <c r="D67" s="11" t="s">
        <v>37</v>
      </c>
      <c r="E67" s="12" t="s">
        <v>115</v>
      </c>
      <c r="F67" s="13">
        <v>0</v>
      </c>
      <c r="G67" s="13">
        <v>17113</v>
      </c>
      <c r="H67" s="13">
        <v>0</v>
      </c>
      <c r="I67" s="13">
        <v>0</v>
      </c>
      <c r="J67" s="13">
        <v>0</v>
      </c>
      <c r="K67" s="18">
        <f t="shared" si="4"/>
        <v>0</v>
      </c>
      <c r="L67" s="14" t="s">
        <v>137</v>
      </c>
      <c r="M67" s="1"/>
    </row>
    <row r="68" spans="1:13" ht="15" customHeight="1" x14ac:dyDescent="0.25">
      <c r="A68" s="11" t="s">
        <v>37</v>
      </c>
      <c r="B68" s="11" t="s">
        <v>37</v>
      </c>
      <c r="C68" s="11" t="s">
        <v>116</v>
      </c>
      <c r="D68" s="11" t="s">
        <v>37</v>
      </c>
      <c r="E68" s="12" t="s">
        <v>117</v>
      </c>
      <c r="F68" s="13">
        <v>9835963</v>
      </c>
      <c r="G68" s="13">
        <v>9835963</v>
      </c>
      <c r="H68" s="13">
        <v>4311220</v>
      </c>
      <c r="I68" s="13">
        <v>10140878</v>
      </c>
      <c r="J68" s="13">
        <v>3063031</v>
      </c>
      <c r="K68" s="18">
        <f t="shared" si="4"/>
        <v>-7077847</v>
      </c>
      <c r="L68" s="14">
        <f t="shared" si="5"/>
        <v>-0.69795209053890594</v>
      </c>
      <c r="M68" s="1"/>
    </row>
    <row r="69" spans="1:13" ht="15" customHeight="1" x14ac:dyDescent="0.25">
      <c r="A69" s="11" t="s">
        <v>37</v>
      </c>
      <c r="B69" s="11" t="s">
        <v>37</v>
      </c>
      <c r="C69" s="11" t="s">
        <v>118</v>
      </c>
      <c r="D69" s="11" t="s">
        <v>37</v>
      </c>
      <c r="E69" s="12" t="s">
        <v>119</v>
      </c>
      <c r="F69" s="13">
        <v>8424</v>
      </c>
      <c r="G69" s="13">
        <v>8424</v>
      </c>
      <c r="H69" s="13">
        <v>0</v>
      </c>
      <c r="I69" s="13">
        <v>8685</v>
      </c>
      <c r="J69" s="13">
        <v>8335</v>
      </c>
      <c r="K69" s="18">
        <f t="shared" si="4"/>
        <v>-350</v>
      </c>
      <c r="L69" s="14">
        <f t="shared" si="5"/>
        <v>-4.0299366724237187E-2</v>
      </c>
      <c r="M69" s="1"/>
    </row>
    <row r="70" spans="1:13" ht="15" customHeight="1" x14ac:dyDescent="0.25">
      <c r="A70" s="11" t="s">
        <v>37</v>
      </c>
      <c r="B70" s="11" t="s">
        <v>37</v>
      </c>
      <c r="C70" s="11" t="s">
        <v>120</v>
      </c>
      <c r="D70" s="11" t="s">
        <v>37</v>
      </c>
      <c r="E70" s="12" t="s">
        <v>121</v>
      </c>
      <c r="F70" s="13">
        <v>19792027</v>
      </c>
      <c r="G70" s="13">
        <v>19760676</v>
      </c>
      <c r="H70" s="13">
        <v>11681519</v>
      </c>
      <c r="I70" s="13">
        <v>20405580</v>
      </c>
      <c r="J70" s="13">
        <v>16042802</v>
      </c>
      <c r="K70" s="18">
        <f t="shared" si="4"/>
        <v>-4362778</v>
      </c>
      <c r="L70" s="14">
        <f t="shared" si="5"/>
        <v>-0.21380318520718353</v>
      </c>
      <c r="M70" s="1"/>
    </row>
    <row r="71" spans="1:13" ht="15" customHeight="1" x14ac:dyDescent="0.25">
      <c r="A71" s="11" t="s">
        <v>37</v>
      </c>
      <c r="B71" s="11" t="s">
        <v>37</v>
      </c>
      <c r="C71" s="11" t="s">
        <v>122</v>
      </c>
      <c r="D71" s="11" t="s">
        <v>37</v>
      </c>
      <c r="E71" s="12" t="s">
        <v>123</v>
      </c>
      <c r="F71" s="13">
        <v>126177873</v>
      </c>
      <c r="G71" s="13">
        <v>121160760</v>
      </c>
      <c r="H71" s="13">
        <v>52949434</v>
      </c>
      <c r="I71" s="13">
        <v>130089387</v>
      </c>
      <c r="J71" s="13">
        <v>124291392</v>
      </c>
      <c r="K71" s="18">
        <f t="shared" si="4"/>
        <v>-5797995</v>
      </c>
      <c r="L71" s="14">
        <f t="shared" si="5"/>
        <v>-4.4569316019607348E-2</v>
      </c>
      <c r="M71" s="1"/>
    </row>
    <row r="72" spans="1:13" ht="15" customHeight="1" x14ac:dyDescent="0.25">
      <c r="A72" s="11" t="s">
        <v>37</v>
      </c>
      <c r="B72" s="11" t="s">
        <v>37</v>
      </c>
      <c r="C72" s="11" t="s">
        <v>124</v>
      </c>
      <c r="D72" s="11" t="s">
        <v>37</v>
      </c>
      <c r="E72" s="12" t="s">
        <v>125</v>
      </c>
      <c r="F72" s="13">
        <v>12213062</v>
      </c>
      <c r="G72" s="13">
        <v>12213062</v>
      </c>
      <c r="H72" s="13">
        <v>7003883</v>
      </c>
      <c r="I72" s="13">
        <v>12591667</v>
      </c>
      <c r="J72" s="13">
        <v>14612190</v>
      </c>
      <c r="K72" s="18">
        <f t="shared" si="4"/>
        <v>2020523</v>
      </c>
      <c r="L72" s="14">
        <f t="shared" si="5"/>
        <v>0.16046509171502074</v>
      </c>
      <c r="M72" s="1"/>
    </row>
    <row r="73" spans="1:13" ht="15" customHeight="1" x14ac:dyDescent="0.25">
      <c r="A73" s="11" t="s">
        <v>37</v>
      </c>
      <c r="B73" s="11" t="s">
        <v>37</v>
      </c>
      <c r="C73" s="11" t="s">
        <v>126</v>
      </c>
      <c r="D73" s="11" t="s">
        <v>37</v>
      </c>
      <c r="E73" s="12" t="s">
        <v>127</v>
      </c>
      <c r="F73" s="13">
        <v>11505992</v>
      </c>
      <c r="G73" s="13">
        <v>11505992</v>
      </c>
      <c r="H73" s="13">
        <v>4696191</v>
      </c>
      <c r="I73" s="13">
        <v>11862678</v>
      </c>
      <c r="J73" s="13">
        <v>8452447</v>
      </c>
      <c r="K73" s="18">
        <f t="shared" si="4"/>
        <v>-3410231</v>
      </c>
      <c r="L73" s="14">
        <f t="shared" si="5"/>
        <v>-0.28747564420108174</v>
      </c>
      <c r="M73" s="1"/>
    </row>
    <row r="74" spans="1:13" ht="27" customHeight="1" x14ac:dyDescent="0.25">
      <c r="A74" s="11" t="s">
        <v>37</v>
      </c>
      <c r="B74" s="11" t="s">
        <v>37</v>
      </c>
      <c r="C74" s="11" t="s">
        <v>128</v>
      </c>
      <c r="D74" s="11" t="s">
        <v>37</v>
      </c>
      <c r="E74" s="12" t="s">
        <v>129</v>
      </c>
      <c r="F74" s="13">
        <v>12741859</v>
      </c>
      <c r="G74" s="13">
        <v>26669943</v>
      </c>
      <c r="H74" s="13">
        <v>18760866</v>
      </c>
      <c r="I74" s="13">
        <v>13136857</v>
      </c>
      <c r="J74" s="13">
        <v>29646604</v>
      </c>
      <c r="K74" s="18">
        <f t="shared" si="4"/>
        <v>16509747</v>
      </c>
      <c r="L74" s="14">
        <f t="shared" si="5"/>
        <v>1.2567501495981876</v>
      </c>
      <c r="M74" s="1"/>
    </row>
    <row r="75" spans="1:13" ht="15" customHeight="1" x14ac:dyDescent="0.25">
      <c r="A75" s="11" t="s">
        <v>37</v>
      </c>
      <c r="B75" s="11" t="s">
        <v>50</v>
      </c>
      <c r="C75" s="11" t="s">
        <v>37</v>
      </c>
      <c r="D75" s="11" t="s">
        <v>37</v>
      </c>
      <c r="E75" s="12" t="s">
        <v>90</v>
      </c>
      <c r="F75" s="13">
        <v>0</v>
      </c>
      <c r="G75" s="13">
        <v>247800</v>
      </c>
      <c r="H75" s="13">
        <v>0</v>
      </c>
      <c r="I75" s="13">
        <v>0</v>
      </c>
      <c r="J75" s="13">
        <v>0</v>
      </c>
      <c r="K75" s="18">
        <f t="shared" si="4"/>
        <v>0</v>
      </c>
      <c r="L75" s="14" t="s">
        <v>137</v>
      </c>
      <c r="M75" s="1"/>
    </row>
    <row r="76" spans="1:13" ht="27" customHeight="1" x14ac:dyDescent="0.25">
      <c r="A76" s="11" t="s">
        <v>37</v>
      </c>
      <c r="B76" s="11" t="s">
        <v>37</v>
      </c>
      <c r="C76" s="11" t="s">
        <v>130</v>
      </c>
      <c r="D76" s="11" t="s">
        <v>37</v>
      </c>
      <c r="E76" s="12" t="s">
        <v>131</v>
      </c>
      <c r="F76" s="13">
        <v>0</v>
      </c>
      <c r="G76" s="13">
        <v>247800</v>
      </c>
      <c r="H76" s="13">
        <v>0</v>
      </c>
      <c r="I76" s="13">
        <v>0</v>
      </c>
      <c r="J76" s="13">
        <v>0</v>
      </c>
      <c r="K76" s="18">
        <f t="shared" si="4"/>
        <v>0</v>
      </c>
      <c r="L76" s="14" t="s">
        <v>137</v>
      </c>
      <c r="M76" s="1"/>
    </row>
    <row r="77" spans="1:13" ht="15" customHeight="1" x14ac:dyDescent="0.25">
      <c r="A77" s="11" t="s">
        <v>132</v>
      </c>
      <c r="B77" s="11" t="s">
        <v>37</v>
      </c>
      <c r="C77" s="11" t="s">
        <v>37</v>
      </c>
      <c r="D77" s="11" t="s">
        <v>37</v>
      </c>
      <c r="E77" s="12" t="s">
        <v>133</v>
      </c>
      <c r="F77" s="13">
        <v>10</v>
      </c>
      <c r="G77" s="13">
        <v>10</v>
      </c>
      <c r="H77" s="13">
        <v>3504</v>
      </c>
      <c r="I77" s="13">
        <v>10</v>
      </c>
      <c r="J77" s="13">
        <v>10</v>
      </c>
      <c r="K77" s="18">
        <f t="shared" si="4"/>
        <v>0</v>
      </c>
      <c r="L77" s="14">
        <f t="shared" si="5"/>
        <v>0</v>
      </c>
      <c r="M77" s="1"/>
    </row>
    <row r="78" spans="1:13" ht="15" customHeight="1" x14ac:dyDescent="0.25">
      <c r="A78" s="11" t="s">
        <v>37</v>
      </c>
      <c r="B78" s="11" t="s">
        <v>52</v>
      </c>
      <c r="C78" s="11" t="s">
        <v>37</v>
      </c>
      <c r="D78" s="11" t="s">
        <v>37</v>
      </c>
      <c r="E78" s="12" t="s">
        <v>134</v>
      </c>
      <c r="F78" s="13">
        <v>10</v>
      </c>
      <c r="G78" s="13">
        <v>10</v>
      </c>
      <c r="H78" s="13">
        <v>3504</v>
      </c>
      <c r="I78" s="13">
        <v>10</v>
      </c>
      <c r="J78" s="13">
        <v>10</v>
      </c>
      <c r="K78" s="18">
        <f t="shared" si="4"/>
        <v>0</v>
      </c>
      <c r="L78" s="14">
        <f t="shared" si="5"/>
        <v>0</v>
      </c>
      <c r="M78" s="1"/>
    </row>
    <row r="79" spans="1:13" ht="15" customHeight="1" x14ac:dyDescent="0.25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"/>
    </row>
    <row r="80" spans="1:13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5" customHeight="1" x14ac:dyDescent="0.25">
      <c r="A81" s="33" t="s">
        <v>135</v>
      </c>
      <c r="B81" s="34"/>
      <c r="C81" s="34"/>
      <c r="D81" s="34"/>
      <c r="E81" s="34"/>
      <c r="F81" s="16">
        <v>217275340</v>
      </c>
      <c r="G81" s="16">
        <v>226415123</v>
      </c>
      <c r="H81" s="16">
        <v>108964018</v>
      </c>
      <c r="I81" s="16">
        <v>223807117</v>
      </c>
      <c r="J81" s="16">
        <v>217527245</v>
      </c>
      <c r="K81" s="16">
        <v>-6279872</v>
      </c>
      <c r="L81" s="17">
        <v>-2.8059304298173861E-2</v>
      </c>
      <c r="M81" s="1"/>
    </row>
    <row r="82" spans="1:13" ht="15" customHeight="1" x14ac:dyDescent="0.25">
      <c r="A82" s="35" t="s">
        <v>136</v>
      </c>
      <c r="B82" s="36"/>
      <c r="C82" s="36"/>
      <c r="D82" s="36"/>
      <c r="E82" s="36"/>
      <c r="F82" s="36"/>
      <c r="G82" s="36"/>
      <c r="H82" s="36"/>
      <c r="I82" s="36"/>
      <c r="J82" s="36"/>
      <c r="K82" s="1"/>
      <c r="L82" s="1"/>
      <c r="M82" s="1"/>
    </row>
    <row r="83" spans="1:13" ht="5.0999999999999996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</sheetData>
  <mergeCells count="18">
    <mergeCell ref="K10:K11"/>
    <mergeCell ref="L10:L11"/>
    <mergeCell ref="A81:E81"/>
    <mergeCell ref="A82:J82"/>
    <mergeCell ref="A7:B7"/>
    <mergeCell ref="C7:G7"/>
    <mergeCell ref="A9:A11"/>
    <mergeCell ref="B9:B11"/>
    <mergeCell ref="C9:C11"/>
    <mergeCell ref="D9:D11"/>
    <mergeCell ref="E9:E11"/>
    <mergeCell ref="A6:B6"/>
    <mergeCell ref="C6:G6"/>
    <mergeCell ref="A1:J1"/>
    <mergeCell ref="A2:J2"/>
    <mergeCell ref="A3:J3"/>
    <mergeCell ref="A5:B5"/>
    <mergeCell ref="C5:G5"/>
  </mergeCells>
  <printOptions horizontalCentered="1" verticalCentered="1"/>
  <pageMargins left="0.7" right="0.7" top="0.75" bottom="0.75" header="0.3" footer="0.3"/>
  <pageSetup scale="82" fitToHeight="0" orientation="landscape" r:id="rId1"/>
  <rowBreaks count="3" manualBreakCount="3">
    <brk id="31" max="11" man="1"/>
    <brk id="51" max="11" man="1"/>
    <brk id="70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cuadro Comparativo analitico 14</vt:lpstr>
      <vt:lpstr>'cuadro Comparativo analitico 14'!Área_de_impresión</vt:lpstr>
      <vt:lpstr>JR_PAGE_ANCHOR_13_1</vt:lpstr>
      <vt:lpstr>'cuadro Comparativo analitico 14'!Títulos_a_imprimir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Ximena Sasso Quiñones</dc:creator>
  <cp:lastModifiedBy>Raúl Guerrero E</cp:lastModifiedBy>
  <cp:lastPrinted>2025-09-26T18:31:30Z</cp:lastPrinted>
  <dcterms:created xsi:type="dcterms:W3CDTF">2025-09-26T15:29:10Z</dcterms:created>
  <dcterms:modified xsi:type="dcterms:W3CDTF">2025-09-26T18:31:34Z</dcterms:modified>
</cp:coreProperties>
</file>