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45F0C8B-307A-4B3B-990F-C0137DF86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J20" i="1" s="1"/>
  <c r="K20" i="1" s="1"/>
  <c r="H28" i="1"/>
  <c r="J28" i="1" s="1"/>
  <c r="K28" i="1" s="1"/>
  <c r="I37" i="1"/>
  <c r="H37" i="1"/>
  <c r="I34" i="1"/>
  <c r="H34" i="1"/>
  <c r="I19" i="1"/>
  <c r="I16" i="1"/>
  <c r="H16" i="1"/>
  <c r="J16" i="1" s="1"/>
  <c r="K16" i="1" s="1"/>
  <c r="F12" i="1"/>
  <c r="J23" i="1"/>
  <c r="K23" i="1" s="1"/>
  <c r="J22" i="1"/>
  <c r="K22" i="1" s="1"/>
  <c r="J18" i="1"/>
  <c r="K18" i="1" s="1"/>
  <c r="J41" i="1"/>
  <c r="J40" i="1"/>
  <c r="J39" i="1"/>
  <c r="J38" i="1"/>
  <c r="J36" i="1"/>
  <c r="K36" i="1" s="1"/>
  <c r="J35" i="1"/>
  <c r="K35" i="1" s="1"/>
  <c r="J33" i="1"/>
  <c r="K33" i="1" s="1"/>
  <c r="J32" i="1"/>
  <c r="K32" i="1" s="1"/>
  <c r="J31" i="1"/>
  <c r="J30" i="1"/>
  <c r="J29" i="1"/>
  <c r="K29" i="1" s="1"/>
  <c r="J26" i="1"/>
  <c r="J25" i="1"/>
  <c r="J24" i="1"/>
  <c r="J21" i="1"/>
  <c r="J17" i="1"/>
  <c r="J15" i="1"/>
  <c r="J14" i="1"/>
  <c r="J13" i="1"/>
  <c r="G12" i="1" l="1"/>
  <c r="I12" i="1"/>
  <c r="I27" i="1"/>
  <c r="I44" i="1" s="1"/>
  <c r="G27" i="1"/>
  <c r="G44" i="1" s="1"/>
  <c r="F27" i="1"/>
  <c r="F44" i="1" s="1"/>
  <c r="J34" i="1"/>
  <c r="K34" i="1" s="1"/>
  <c r="E12" i="1"/>
  <c r="J37" i="1"/>
  <c r="K37" i="1" s="1"/>
  <c r="E27" i="1"/>
  <c r="E44" i="1" s="1"/>
  <c r="H19" i="1"/>
  <c r="H27" i="1"/>
  <c r="H44" i="1" s="1"/>
  <c r="J27" i="1" l="1"/>
  <c r="J44" i="1" s="1"/>
  <c r="K44" i="1" s="1"/>
  <c r="H12" i="1"/>
  <c r="J12" i="1" s="1"/>
  <c r="K12" i="1" s="1"/>
  <c r="J19" i="1"/>
  <c r="K19" i="1" s="1"/>
  <c r="K27" i="1"/>
</calcChain>
</file>

<file path=xl/sharedStrings.xml><?xml version="1.0" encoding="utf-8"?>
<sst xmlns="http://schemas.openxmlformats.org/spreadsheetml/2006/main" count="164" uniqueCount="88">
  <si>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</si>
  <si>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</si>
  <si>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</si>
  <si>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</si>
  <si>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</si>
  <si>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</si>
  <si>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</si>
  <si>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</si>
  <si>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</si>
  <si>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</si>
  <si>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</si>
  <si>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</si>
  <si>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</si>
  <si>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GOBIERNO DIGITAL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</si>
  <si>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</si>
  <si>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</si>
  <si>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</si>
  <si>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</si>
  <si>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</si>
  <si>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</si>
  <si>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</si>
  <si>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</si>
  <si>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</si>
  <si>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</si>
  <si>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</si>
  <si>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</si>
  <si>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</si>
  <si>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</si>
  <si>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</si>
  <si>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</si>
  <si>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</si>
  <si>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</si>
  <si>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</si>
  <si>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</si>
  <si>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</si>
  <si>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</si>
  <si>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</si>
  <si>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</si>
  <si>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</si>
  <si>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</si>
  <si>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</si>
  <si>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</si>
  <si>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</si>
  <si>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</si>
  <si>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</si>
  <si>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</si>
  <si>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</si>
  <si>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</si>
  <si>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</si>
  <si>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</si>
  <si>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</si>
  <si>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</si>
  <si>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</si>
  <si>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Endeudamiento Externo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</si>
  <si>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</si>
  <si>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</si>
  <si>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</si>
  <si>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</si>
  <si>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</si>
  <si>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</si>
  <si>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</si>
  <si>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</si>
  <si>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</si>
  <si>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</si>
  <si>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</si>
  <si>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</si>
  <si>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</si>
  <si>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</si>
  <si>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</si>
  <si>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</si>
  <si>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</si>
  <si>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</si>
  <si>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</si>
  <si>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</si>
  <si>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</si>
  <si>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</si>
  <si>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</si>
  <si>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</si>
  <si>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Otros Gastos Financieros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</si>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</sst>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0" fontId="3" fillId="43" borderId="12" xfId="0" applyFont="1" applyFill="1" applyBorder="1" applyAlignment="1">
      <alignment horizontal="center" vertical="top" wrapText="1"/>
    </xf>
    <xf numFmtId="0" fontId="3" fillId="43" borderId="12" xfId="0" applyFont="1" applyFill="1" applyBorder="1" applyAlignment="1">
      <alignment horizontal="left" vertical="top" wrapText="1"/>
    </xf>
    <xf numFmtId="3" fontId="3" fillId="43" borderId="12" xfId="0" applyNumberFormat="1" applyFont="1" applyFill="1" applyBorder="1" applyAlignment="1">
      <alignment horizontal="right" vertical="top" wrapText="1"/>
    </xf>
    <xf numFmtId="164" fontId="3" fillId="43" borderId="12" xfId="0" applyNumberFormat="1" applyFont="1" applyFill="1" applyBorder="1" applyAlignment="1">
      <alignment horizontal="right" vertical="top" wrapText="1"/>
    </xf>
    <xf numFmtId="0" fontId="0" fillId="43" borderId="0" xfId="0" applyFill="1" applyAlignment="1" applyProtection="1">
      <alignment wrapText="1"/>
      <protection locked="0"/>
    </xf>
    <xf numFmtId="3" fontId="2" fillId="41" borderId="15" xfId="0" applyNumberFormat="1" applyFont="1" applyFill="1" applyBorder="1" applyAlignment="1">
      <alignment horizontal="right" vertical="center" wrapText="1"/>
    </xf>
    <xf numFmtId="164" fontId="9" fillId="43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43" borderId="16" xfId="0" applyNumberFormat="1" applyFont="1" applyFill="1" applyBorder="1" applyAlignment="1">
      <alignment horizontal="righ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43" borderId="16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43" borderId="17" xfId="0" applyNumberFormat="1" applyFont="1" applyFill="1" applyBorder="1" applyAlignment="1">
      <alignment horizontal="righ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43" borderId="17" xfId="0" applyNumberFormat="1" applyFont="1" applyFill="1" applyBorder="1" applyAlignment="1">
      <alignment horizontal="right" vertical="top" wrapText="1"/>
    </xf>
    <xf numFmtId="0" fontId="3" fillId="30" borderId="18" xfId="0" applyFont="1" applyFill="1" applyBorder="1" applyAlignment="1">
      <alignment horizontal="center" vertical="top" wrapText="1"/>
    </xf>
    <xf numFmtId="0" fontId="3" fillId="30" borderId="19" xfId="0" applyFont="1" applyFill="1" applyBorder="1" applyAlignment="1">
      <alignment horizontal="center" vertical="top" wrapText="1"/>
    </xf>
    <xf numFmtId="0" fontId="2" fillId="31" borderId="19" xfId="0" applyFont="1" applyFill="1" applyBorder="1" applyAlignment="1">
      <alignment horizontal="left" vertical="top" wrapText="1"/>
    </xf>
    <xf numFmtId="3" fontId="2" fillId="32" borderId="19" xfId="0" applyNumberFormat="1" applyFont="1" applyFill="1" applyBorder="1" applyAlignment="1">
      <alignment horizontal="right" vertical="top" wrapText="1"/>
    </xf>
    <xf numFmtId="164" fontId="2" fillId="33" borderId="20" xfId="0" applyNumberFormat="1" applyFont="1" applyFill="1" applyBorder="1" applyAlignment="1">
      <alignment horizontal="right" vertical="top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0" borderId="22" xfId="0" applyFont="1" applyFill="1" applyBorder="1" applyAlignment="1">
      <alignment horizontal="center" vertical="top" wrapText="1"/>
    </xf>
    <xf numFmtId="0" fontId="3" fillId="30" borderId="23" xfId="0" applyFont="1" applyFill="1" applyBorder="1" applyAlignment="1">
      <alignment horizontal="center" vertical="top" wrapText="1"/>
    </xf>
    <xf numFmtId="0" fontId="2" fillId="31" borderId="23" xfId="0" applyFont="1" applyFill="1" applyBorder="1" applyAlignment="1">
      <alignment horizontal="left" vertical="top" wrapText="1"/>
    </xf>
    <xf numFmtId="3" fontId="2" fillId="32" borderId="23" xfId="0" applyNumberFormat="1" applyFont="1" applyFill="1" applyBorder="1" applyAlignment="1">
      <alignment horizontal="right" vertical="top" wrapText="1"/>
    </xf>
    <xf numFmtId="164" fontId="2" fillId="33" borderId="2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2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6"/>
  <sheetViews>
    <sheetView showGridLines="0" tabSelected="1" view="pageBreakPreview" zoomScale="90" zoomScaleNormal="100" zoomScaleSheetLayoutView="90" workbookViewId="0">
      <selection activeCell="O12" sqref="O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7109375" customWidth="1"/>
    <col min="7" max="8" width="13.28515625" customWidth="1"/>
    <col min="9" max="9" width="16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1"/>
      <c r="K1" s="1"/>
      <c r="L1" s="1"/>
    </row>
    <row r="2" spans="1:12" ht="17.100000000000001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1"/>
      <c r="K2" s="1"/>
      <c r="L2" s="1"/>
    </row>
    <row r="3" spans="1:12" ht="15" customHeight="1" x14ac:dyDescent="0.25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4" t="s">
        <v>4</v>
      </c>
      <c r="B5" s="65"/>
      <c r="C5" s="66" t="s">
        <v>5</v>
      </c>
      <c r="D5" s="67"/>
      <c r="E5" s="67"/>
      <c r="F5" s="6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9" t="s">
        <v>8</v>
      </c>
      <c r="B6" s="50"/>
      <c r="C6" s="51" t="s">
        <v>9</v>
      </c>
      <c r="D6" s="52"/>
      <c r="E6" s="52"/>
      <c r="F6" s="5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3" t="s">
        <v>12</v>
      </c>
      <c r="B7" s="54"/>
      <c r="C7" s="55" t="s">
        <v>13</v>
      </c>
      <c r="D7" s="56"/>
      <c r="E7" s="56"/>
      <c r="F7" s="5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57" t="s">
        <v>17</v>
      </c>
      <c r="B9" s="57" t="s">
        <v>18</v>
      </c>
      <c r="C9" s="57" t="s">
        <v>19</v>
      </c>
      <c r="D9" s="5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thickBot="1" x14ac:dyDescent="0.3">
      <c r="A10" s="58"/>
      <c r="B10" s="58"/>
      <c r="C10" s="58"/>
      <c r="D10" s="58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3" t="s">
        <v>32</v>
      </c>
      <c r="K10" s="43" t="s">
        <v>33</v>
      </c>
      <c r="L10" s="1"/>
    </row>
    <row r="11" spans="1:12" ht="30" customHeight="1" thickBot="1" x14ac:dyDescent="0.3">
      <c r="A11" s="59"/>
      <c r="B11" s="59"/>
      <c r="C11" s="59"/>
      <c r="D11" s="59"/>
      <c r="E11" s="36" t="s">
        <v>34</v>
      </c>
      <c r="F11" s="37" t="s">
        <v>34</v>
      </c>
      <c r="G11" s="37" t="s">
        <v>34</v>
      </c>
      <c r="H11" s="37" t="s">
        <v>35</v>
      </c>
      <c r="I11" s="37" t="s">
        <v>35</v>
      </c>
      <c r="J11" s="44"/>
      <c r="K11" s="44"/>
      <c r="L11" s="1"/>
    </row>
    <row r="12" spans="1:12" ht="15" customHeight="1" x14ac:dyDescent="0.25">
      <c r="A12" s="38" t="s">
        <v>36</v>
      </c>
      <c r="B12" s="39" t="s">
        <v>36</v>
      </c>
      <c r="C12" s="39" t="s">
        <v>36</v>
      </c>
      <c r="D12" s="40" t="s">
        <v>37</v>
      </c>
      <c r="E12" s="41">
        <f>+E13+E16+E19+E22+E24+E26</f>
        <v>0</v>
      </c>
      <c r="F12" s="41">
        <f>+F13+F16+F19+F22+F24+F26</f>
        <v>0</v>
      </c>
      <c r="G12" s="41">
        <f>+G13+G16+G19+G22+G24+G26</f>
        <v>0</v>
      </c>
      <c r="H12" s="41">
        <f>+H13+H16+H19+H22+H24+H26</f>
        <v>9188296</v>
      </c>
      <c r="I12" s="41">
        <f>+I13+I16+I19+I22+I24+I26</f>
        <v>11570992</v>
      </c>
      <c r="J12" s="41">
        <f t="shared" ref="J12:J41" si="0">I12-H12</f>
        <v>2382696</v>
      </c>
      <c r="K12" s="42">
        <f t="shared" ref="K12" si="1">(J12/H12)</f>
        <v>0.25931859400263119</v>
      </c>
      <c r="L12" s="1"/>
    </row>
    <row r="13" spans="1:12" ht="15" customHeight="1" x14ac:dyDescent="0.25">
      <c r="A13" s="26" t="s">
        <v>38</v>
      </c>
      <c r="B13" s="26" t="s">
        <v>36</v>
      </c>
      <c r="C13" s="26" t="s">
        <v>36</v>
      </c>
      <c r="D13" s="27" t="s">
        <v>39</v>
      </c>
      <c r="E13" s="29"/>
      <c r="F13" s="29"/>
      <c r="G13" s="29"/>
      <c r="H13" s="29">
        <v>0</v>
      </c>
      <c r="I13" s="29">
        <v>10</v>
      </c>
      <c r="J13" s="29">
        <f t="shared" si="0"/>
        <v>10</v>
      </c>
      <c r="K13" s="30"/>
      <c r="L13" s="1"/>
    </row>
    <row r="14" spans="1:12" ht="15" customHeight="1" x14ac:dyDescent="0.25">
      <c r="A14" s="8" t="s">
        <v>36</v>
      </c>
      <c r="B14" s="8" t="s">
        <v>40</v>
      </c>
      <c r="C14" s="8" t="s">
        <v>36</v>
      </c>
      <c r="D14" s="9" t="s">
        <v>41</v>
      </c>
      <c r="E14" s="10"/>
      <c r="F14" s="10"/>
      <c r="G14" s="10"/>
      <c r="H14" s="10">
        <v>0</v>
      </c>
      <c r="I14" s="10">
        <v>10</v>
      </c>
      <c r="J14" s="10">
        <f t="shared" si="0"/>
        <v>10</v>
      </c>
      <c r="K14" s="11" t="s">
        <v>36</v>
      </c>
      <c r="L14" s="1"/>
    </row>
    <row r="15" spans="1:12" ht="15" customHeight="1" x14ac:dyDescent="0.25">
      <c r="A15" s="8" t="s">
        <v>36</v>
      </c>
      <c r="B15" s="8" t="s">
        <v>36</v>
      </c>
      <c r="C15" s="8" t="s">
        <v>42</v>
      </c>
      <c r="D15" s="9" t="s">
        <v>43</v>
      </c>
      <c r="E15" s="10"/>
      <c r="F15" s="10"/>
      <c r="G15" s="10"/>
      <c r="H15" s="10">
        <v>0</v>
      </c>
      <c r="I15" s="10">
        <v>10</v>
      </c>
      <c r="J15" s="10">
        <f t="shared" si="0"/>
        <v>10</v>
      </c>
      <c r="K15" s="11" t="s">
        <v>36</v>
      </c>
      <c r="L15" s="1"/>
    </row>
    <row r="16" spans="1:12" ht="15" customHeight="1" x14ac:dyDescent="0.25">
      <c r="A16" s="8" t="s">
        <v>7</v>
      </c>
      <c r="B16" s="8" t="s">
        <v>36</v>
      </c>
      <c r="C16" s="8" t="s">
        <v>36</v>
      </c>
      <c r="D16" s="9" t="s">
        <v>44</v>
      </c>
      <c r="E16" s="10"/>
      <c r="F16" s="10"/>
      <c r="G16" s="10"/>
      <c r="H16" s="10">
        <f>+H17+H18</f>
        <v>20</v>
      </c>
      <c r="I16" s="10">
        <f>+I17+I18</f>
        <v>10</v>
      </c>
      <c r="J16" s="10">
        <f t="shared" si="0"/>
        <v>-10</v>
      </c>
      <c r="K16" s="17">
        <f t="shared" ref="K16" si="2">(J16/H16)</f>
        <v>-0.5</v>
      </c>
      <c r="L16" s="1"/>
    </row>
    <row r="17" spans="1:12" ht="15" customHeight="1" x14ac:dyDescent="0.25">
      <c r="A17" s="8" t="s">
        <v>36</v>
      </c>
      <c r="B17" s="8" t="s">
        <v>11</v>
      </c>
      <c r="C17" s="8" t="s">
        <v>36</v>
      </c>
      <c r="D17" s="9" t="s">
        <v>45</v>
      </c>
      <c r="E17" s="16"/>
      <c r="F17" s="16"/>
      <c r="G17" s="16"/>
      <c r="H17" s="16">
        <v>10</v>
      </c>
      <c r="I17" s="10">
        <v>10</v>
      </c>
      <c r="J17" s="10">
        <f t="shared" si="0"/>
        <v>0</v>
      </c>
      <c r="K17" s="11" t="s">
        <v>36</v>
      </c>
      <c r="L17" s="1"/>
    </row>
    <row r="18" spans="1:12" ht="15" customHeight="1" x14ac:dyDescent="0.25">
      <c r="A18" s="8"/>
      <c r="B18" s="14" t="s">
        <v>66</v>
      </c>
      <c r="C18" s="14" t="s">
        <v>36</v>
      </c>
      <c r="D18" s="15" t="s">
        <v>84</v>
      </c>
      <c r="E18" s="16"/>
      <c r="F18" s="16"/>
      <c r="G18" s="16"/>
      <c r="H18" s="16">
        <v>10</v>
      </c>
      <c r="I18" s="10">
        <v>0</v>
      </c>
      <c r="J18" s="10">
        <f t="shared" si="0"/>
        <v>-10</v>
      </c>
      <c r="K18" s="17">
        <f t="shared" ref="K18:K19" si="3">(J18/H18)</f>
        <v>-1</v>
      </c>
      <c r="L18" s="1"/>
    </row>
    <row r="19" spans="1:12" ht="15" customHeight="1" x14ac:dyDescent="0.25">
      <c r="A19" s="8" t="s">
        <v>46</v>
      </c>
      <c r="B19" s="8" t="s">
        <v>36</v>
      </c>
      <c r="C19" s="8" t="s">
        <v>36</v>
      </c>
      <c r="D19" s="9" t="s">
        <v>47</v>
      </c>
      <c r="E19" s="10"/>
      <c r="F19" s="10"/>
      <c r="G19" s="10"/>
      <c r="H19" s="10">
        <f>+H20+H21</f>
        <v>9188256</v>
      </c>
      <c r="I19" s="10">
        <f>+I20+I21</f>
        <v>11570952</v>
      </c>
      <c r="J19" s="10">
        <f>I19-H19</f>
        <v>2382696</v>
      </c>
      <c r="K19" s="17">
        <f t="shared" si="3"/>
        <v>0.25931972291586131</v>
      </c>
      <c r="L19" s="1"/>
    </row>
    <row r="20" spans="1:12" ht="15" customHeight="1" x14ac:dyDescent="0.25">
      <c r="A20" s="8" t="s">
        <v>36</v>
      </c>
      <c r="B20" s="8" t="s">
        <v>11</v>
      </c>
      <c r="C20" s="8" t="s">
        <v>36</v>
      </c>
      <c r="D20" s="9" t="s">
        <v>48</v>
      </c>
      <c r="E20" s="16"/>
      <c r="F20" s="16"/>
      <c r="G20" s="16"/>
      <c r="H20" s="16">
        <f>9177351*0+9188256</f>
        <v>9188256</v>
      </c>
      <c r="I20" s="10">
        <v>10820293</v>
      </c>
      <c r="J20" s="10">
        <f t="shared" si="0"/>
        <v>1632037</v>
      </c>
      <c r="K20" s="17">
        <f t="shared" ref="K20:K36" si="4">(J20/H20)</f>
        <v>0.17762206451365745</v>
      </c>
      <c r="L20" s="1"/>
    </row>
    <row r="21" spans="1:12" ht="15" customHeight="1" x14ac:dyDescent="0.25">
      <c r="A21" s="8" t="s">
        <v>36</v>
      </c>
      <c r="B21" s="8" t="s">
        <v>49</v>
      </c>
      <c r="C21" s="8" t="s">
        <v>36</v>
      </c>
      <c r="D21" s="9" t="s">
        <v>50</v>
      </c>
      <c r="E21" s="10"/>
      <c r="F21" s="10"/>
      <c r="G21" s="10"/>
      <c r="H21" s="10">
        <v>0</v>
      </c>
      <c r="I21" s="10">
        <v>750659</v>
      </c>
      <c r="J21" s="10">
        <f t="shared" si="0"/>
        <v>750659</v>
      </c>
      <c r="K21" s="17"/>
      <c r="L21" s="1"/>
    </row>
    <row r="22" spans="1:12" ht="15" customHeight="1" x14ac:dyDescent="0.25">
      <c r="A22" s="14" t="s">
        <v>15</v>
      </c>
      <c r="B22" s="14" t="s">
        <v>36</v>
      </c>
      <c r="C22" s="14" t="s">
        <v>36</v>
      </c>
      <c r="D22" s="15" t="s">
        <v>85</v>
      </c>
      <c r="E22" s="16"/>
      <c r="F22" s="16"/>
      <c r="G22" s="16"/>
      <c r="H22" s="16">
        <v>10</v>
      </c>
      <c r="I22" s="16">
        <v>0</v>
      </c>
      <c r="J22" s="16">
        <f t="shared" si="0"/>
        <v>-10</v>
      </c>
      <c r="K22" s="17">
        <f t="shared" si="4"/>
        <v>-1</v>
      </c>
      <c r="L22" s="18"/>
    </row>
    <row r="23" spans="1:12" ht="15" customHeight="1" x14ac:dyDescent="0.25">
      <c r="A23" s="14" t="s">
        <v>36</v>
      </c>
      <c r="B23" s="14" t="s">
        <v>86</v>
      </c>
      <c r="C23" s="14" t="s">
        <v>36</v>
      </c>
      <c r="D23" s="15" t="s">
        <v>87</v>
      </c>
      <c r="E23" s="16"/>
      <c r="F23" s="16"/>
      <c r="G23" s="16"/>
      <c r="H23" s="16">
        <v>10</v>
      </c>
      <c r="I23" s="16">
        <v>0</v>
      </c>
      <c r="J23" s="16">
        <f t="shared" si="0"/>
        <v>-10</v>
      </c>
      <c r="K23" s="17">
        <f t="shared" si="4"/>
        <v>-1</v>
      </c>
      <c r="L23" s="18"/>
    </row>
    <row r="24" spans="1:12" ht="15" customHeight="1" x14ac:dyDescent="0.25">
      <c r="A24" s="8" t="s">
        <v>51</v>
      </c>
      <c r="B24" s="8" t="s">
        <v>36</v>
      </c>
      <c r="C24" s="8" t="s">
        <v>36</v>
      </c>
      <c r="D24" s="9" t="s">
        <v>52</v>
      </c>
      <c r="E24" s="10"/>
      <c r="F24" s="10"/>
      <c r="G24" s="10"/>
      <c r="H24" s="10">
        <v>0</v>
      </c>
      <c r="I24" s="10">
        <v>10</v>
      </c>
      <c r="J24" s="10">
        <f t="shared" si="0"/>
        <v>10</v>
      </c>
      <c r="K24" s="17"/>
      <c r="L24" s="1"/>
    </row>
    <row r="25" spans="1:12" ht="15" customHeight="1" x14ac:dyDescent="0.25">
      <c r="A25" s="8" t="s">
        <v>36</v>
      </c>
      <c r="B25" s="8" t="s">
        <v>40</v>
      </c>
      <c r="C25" s="8" t="s">
        <v>36</v>
      </c>
      <c r="D25" s="9" t="s">
        <v>53</v>
      </c>
      <c r="E25" s="10"/>
      <c r="F25" s="10"/>
      <c r="G25" s="10"/>
      <c r="H25" s="10">
        <v>0</v>
      </c>
      <c r="I25" s="10">
        <v>10</v>
      </c>
      <c r="J25" s="10">
        <f t="shared" si="0"/>
        <v>10</v>
      </c>
      <c r="K25" s="17"/>
      <c r="L25" s="1"/>
    </row>
    <row r="26" spans="1:12" ht="15" customHeight="1" x14ac:dyDescent="0.25">
      <c r="A26" s="21" t="s">
        <v>54</v>
      </c>
      <c r="B26" s="21" t="s">
        <v>36</v>
      </c>
      <c r="C26" s="21" t="s">
        <v>36</v>
      </c>
      <c r="D26" s="22" t="s">
        <v>55</v>
      </c>
      <c r="E26" s="23"/>
      <c r="F26" s="23"/>
      <c r="G26" s="23"/>
      <c r="H26" s="23">
        <v>10</v>
      </c>
      <c r="I26" s="24">
        <v>10</v>
      </c>
      <c r="J26" s="24">
        <f t="shared" si="0"/>
        <v>0</v>
      </c>
      <c r="K26" s="25"/>
      <c r="L26" s="1"/>
    </row>
    <row r="27" spans="1:12" ht="15" customHeight="1" x14ac:dyDescent="0.25">
      <c r="A27" s="31" t="s">
        <v>36</v>
      </c>
      <c r="B27" s="32" t="s">
        <v>36</v>
      </c>
      <c r="C27" s="32" t="s">
        <v>36</v>
      </c>
      <c r="D27" s="33" t="s">
        <v>56</v>
      </c>
      <c r="E27" s="34">
        <f>+E28+E29+E30+E32+E34+E37+E41</f>
        <v>0</v>
      </c>
      <c r="F27" s="34">
        <f>+F28+F29+F30+F32+F34+F37+F41</f>
        <v>0</v>
      </c>
      <c r="G27" s="34">
        <f>+G28+G29+G30+G32+G34+G37+G41</f>
        <v>0</v>
      </c>
      <c r="H27" s="34">
        <f>+H28+H29+H30+H32+H34+H37+H41</f>
        <v>9188296</v>
      </c>
      <c r="I27" s="34">
        <f>+I28+I29+I30+I32+I34+I37+I41</f>
        <v>11570992</v>
      </c>
      <c r="J27" s="34">
        <f t="shared" si="0"/>
        <v>2382696</v>
      </c>
      <c r="K27" s="35">
        <f t="shared" si="4"/>
        <v>0.25931859400263119</v>
      </c>
      <c r="L27" s="1"/>
    </row>
    <row r="28" spans="1:12" ht="15" customHeight="1" x14ac:dyDescent="0.25">
      <c r="A28" s="26" t="s">
        <v>57</v>
      </c>
      <c r="B28" s="26" t="s">
        <v>36</v>
      </c>
      <c r="C28" s="26" t="s">
        <v>36</v>
      </c>
      <c r="D28" s="27" t="s">
        <v>58</v>
      </c>
      <c r="E28" s="28"/>
      <c r="F28" s="28"/>
      <c r="G28" s="28"/>
      <c r="H28" s="28">
        <f>4041840*0+4052745</f>
        <v>4052745</v>
      </c>
      <c r="I28" s="29">
        <v>4951801</v>
      </c>
      <c r="J28" s="29">
        <f t="shared" si="0"/>
        <v>899056</v>
      </c>
      <c r="K28" s="30">
        <f t="shared" si="4"/>
        <v>0.22183877840821467</v>
      </c>
      <c r="L28" s="1"/>
    </row>
    <row r="29" spans="1:12" ht="15" customHeight="1" x14ac:dyDescent="0.25">
      <c r="A29" s="8" t="s">
        <v>59</v>
      </c>
      <c r="B29" s="8" t="s">
        <v>36</v>
      </c>
      <c r="C29" s="8" t="s">
        <v>36</v>
      </c>
      <c r="D29" s="9" t="s">
        <v>60</v>
      </c>
      <c r="E29" s="16"/>
      <c r="F29" s="16"/>
      <c r="G29" s="16"/>
      <c r="H29" s="16">
        <v>4997993</v>
      </c>
      <c r="I29" s="10">
        <v>5536202</v>
      </c>
      <c r="J29" s="10">
        <f t="shared" si="0"/>
        <v>538209</v>
      </c>
      <c r="K29" s="17">
        <f t="shared" si="4"/>
        <v>0.10768502476894225</v>
      </c>
      <c r="L29" s="1"/>
    </row>
    <row r="30" spans="1:12" ht="15" customHeight="1" x14ac:dyDescent="0.25">
      <c r="A30" s="8" t="s">
        <v>61</v>
      </c>
      <c r="B30" s="8" t="s">
        <v>36</v>
      </c>
      <c r="C30" s="8" t="s">
        <v>36</v>
      </c>
      <c r="D30" s="9" t="s">
        <v>62</v>
      </c>
      <c r="E30" s="10"/>
      <c r="F30" s="10"/>
      <c r="G30" s="10"/>
      <c r="H30" s="10">
        <v>0</v>
      </c>
      <c r="I30" s="10">
        <v>10</v>
      </c>
      <c r="J30" s="10">
        <f t="shared" si="0"/>
        <v>10</v>
      </c>
      <c r="K30" s="17"/>
      <c r="L30" s="1"/>
    </row>
    <row r="31" spans="1:12" ht="15" customHeight="1" x14ac:dyDescent="0.25">
      <c r="A31" s="8" t="s">
        <v>36</v>
      </c>
      <c r="B31" s="8" t="s">
        <v>49</v>
      </c>
      <c r="C31" s="8" t="s">
        <v>36</v>
      </c>
      <c r="D31" s="9" t="s">
        <v>63</v>
      </c>
      <c r="E31" s="10"/>
      <c r="F31" s="10"/>
      <c r="G31" s="10"/>
      <c r="H31" s="10">
        <v>0</v>
      </c>
      <c r="I31" s="10">
        <v>10</v>
      </c>
      <c r="J31" s="10">
        <f t="shared" si="0"/>
        <v>10</v>
      </c>
      <c r="K31" s="17"/>
      <c r="L31" s="1"/>
    </row>
    <row r="32" spans="1:12" ht="15" customHeight="1" x14ac:dyDescent="0.25">
      <c r="A32" s="8" t="s">
        <v>64</v>
      </c>
      <c r="B32" s="8" t="s">
        <v>36</v>
      </c>
      <c r="C32" s="8" t="s">
        <v>36</v>
      </c>
      <c r="D32" s="9" t="s">
        <v>65</v>
      </c>
      <c r="E32" s="16"/>
      <c r="F32" s="16"/>
      <c r="G32" s="16"/>
      <c r="H32" s="16">
        <v>10</v>
      </c>
      <c r="I32" s="10">
        <v>30</v>
      </c>
      <c r="J32" s="10">
        <f t="shared" si="0"/>
        <v>20</v>
      </c>
      <c r="K32" s="17">
        <f t="shared" si="4"/>
        <v>2</v>
      </c>
      <c r="L32" s="1"/>
    </row>
    <row r="33" spans="1:12" ht="15" customHeight="1" x14ac:dyDescent="0.25">
      <c r="A33" s="8" t="s">
        <v>36</v>
      </c>
      <c r="B33" s="8" t="s">
        <v>66</v>
      </c>
      <c r="C33" s="8" t="s">
        <v>36</v>
      </c>
      <c r="D33" s="9" t="s">
        <v>67</v>
      </c>
      <c r="E33" s="16"/>
      <c r="F33" s="16"/>
      <c r="G33" s="16"/>
      <c r="H33" s="16">
        <v>10</v>
      </c>
      <c r="I33" s="10">
        <v>30</v>
      </c>
      <c r="J33" s="10">
        <f t="shared" si="0"/>
        <v>20</v>
      </c>
      <c r="K33" s="17">
        <f t="shared" si="4"/>
        <v>2</v>
      </c>
      <c r="L33" s="1"/>
    </row>
    <row r="34" spans="1:12" ht="15" customHeight="1" x14ac:dyDescent="0.25">
      <c r="A34" s="8" t="s">
        <v>68</v>
      </c>
      <c r="B34" s="8" t="s">
        <v>36</v>
      </c>
      <c r="C34" s="8" t="s">
        <v>36</v>
      </c>
      <c r="D34" s="9" t="s">
        <v>69</v>
      </c>
      <c r="E34" s="10"/>
      <c r="F34" s="10"/>
      <c r="G34" s="10"/>
      <c r="H34" s="10">
        <f>+H35+H36</f>
        <v>137538</v>
      </c>
      <c r="I34" s="10">
        <f>+I35+I36</f>
        <v>332270</v>
      </c>
      <c r="J34" s="10">
        <f t="shared" si="0"/>
        <v>194732</v>
      </c>
      <c r="K34" s="17">
        <f t="shared" si="4"/>
        <v>1.4158414401838038</v>
      </c>
      <c r="L34" s="1"/>
    </row>
    <row r="35" spans="1:12" ht="15" customHeight="1" x14ac:dyDescent="0.25">
      <c r="A35" s="8" t="s">
        <v>36</v>
      </c>
      <c r="B35" s="8" t="s">
        <v>70</v>
      </c>
      <c r="C35" s="8" t="s">
        <v>36</v>
      </c>
      <c r="D35" s="9" t="s">
        <v>71</v>
      </c>
      <c r="E35" s="16"/>
      <c r="F35" s="16"/>
      <c r="G35" s="16"/>
      <c r="H35" s="16">
        <v>27517</v>
      </c>
      <c r="I35" s="10">
        <v>153729</v>
      </c>
      <c r="J35" s="10">
        <f t="shared" si="0"/>
        <v>126212</v>
      </c>
      <c r="K35" s="17">
        <f>(J35/H35)</f>
        <v>4.5866918632118328</v>
      </c>
      <c r="L35" s="1"/>
    </row>
    <row r="36" spans="1:12" ht="15" customHeight="1" x14ac:dyDescent="0.25">
      <c r="A36" s="8" t="s">
        <v>36</v>
      </c>
      <c r="B36" s="8" t="s">
        <v>72</v>
      </c>
      <c r="C36" s="8" t="s">
        <v>36</v>
      </c>
      <c r="D36" s="9" t="s">
        <v>73</v>
      </c>
      <c r="E36" s="16"/>
      <c r="F36" s="16"/>
      <c r="G36" s="16"/>
      <c r="H36" s="16">
        <v>110021</v>
      </c>
      <c r="I36" s="10">
        <v>178541</v>
      </c>
      <c r="J36" s="10">
        <f t="shared" si="0"/>
        <v>68520</v>
      </c>
      <c r="K36" s="17">
        <f t="shared" si="4"/>
        <v>0.62279019459921292</v>
      </c>
      <c r="L36" s="1"/>
    </row>
    <row r="37" spans="1:12" ht="15" customHeight="1" x14ac:dyDescent="0.25">
      <c r="A37" s="8" t="s">
        <v>74</v>
      </c>
      <c r="B37" s="8" t="s">
        <v>36</v>
      </c>
      <c r="C37" s="8" t="s">
        <v>36</v>
      </c>
      <c r="D37" s="9" t="s">
        <v>75</v>
      </c>
      <c r="E37" s="10"/>
      <c r="F37" s="10"/>
      <c r="G37" s="10"/>
      <c r="H37" s="10">
        <f>+H38+H39+H40</f>
        <v>10</v>
      </c>
      <c r="I37" s="10">
        <f>+I38+I39+I40</f>
        <v>750669</v>
      </c>
      <c r="J37" s="10">
        <f t="shared" si="0"/>
        <v>750659</v>
      </c>
      <c r="K37" s="17">
        <f>(J37/H37)</f>
        <v>75065.899999999994</v>
      </c>
      <c r="L37" s="1"/>
    </row>
    <row r="38" spans="1:12" ht="15" customHeight="1" x14ac:dyDescent="0.25">
      <c r="A38" s="8" t="s">
        <v>36</v>
      </c>
      <c r="B38" s="8" t="s">
        <v>76</v>
      </c>
      <c r="C38" s="8" t="s">
        <v>36</v>
      </c>
      <c r="D38" s="9" t="s">
        <v>77</v>
      </c>
      <c r="E38" s="10"/>
      <c r="F38" s="10"/>
      <c r="G38" s="10"/>
      <c r="H38" s="10">
        <v>0</v>
      </c>
      <c r="I38" s="10">
        <v>437968</v>
      </c>
      <c r="J38" s="10">
        <f t="shared" si="0"/>
        <v>437968</v>
      </c>
      <c r="K38" s="17"/>
      <c r="L38" s="1"/>
    </row>
    <row r="39" spans="1:12" ht="15" customHeight="1" x14ac:dyDescent="0.25">
      <c r="A39" s="8" t="s">
        <v>36</v>
      </c>
      <c r="B39" s="8" t="s">
        <v>70</v>
      </c>
      <c r="C39" s="8" t="s">
        <v>36</v>
      </c>
      <c r="D39" s="9" t="s">
        <v>78</v>
      </c>
      <c r="E39" s="10"/>
      <c r="F39" s="10"/>
      <c r="G39" s="10"/>
      <c r="H39" s="10">
        <v>0</v>
      </c>
      <c r="I39" s="10">
        <v>312691</v>
      </c>
      <c r="J39" s="10">
        <f t="shared" si="0"/>
        <v>312691</v>
      </c>
      <c r="K39" s="17"/>
      <c r="L39" s="1"/>
    </row>
    <row r="40" spans="1:12" ht="15" customHeight="1" x14ac:dyDescent="0.25">
      <c r="A40" s="8" t="s">
        <v>36</v>
      </c>
      <c r="B40" s="8" t="s">
        <v>72</v>
      </c>
      <c r="C40" s="8" t="s">
        <v>36</v>
      </c>
      <c r="D40" s="9" t="s">
        <v>79</v>
      </c>
      <c r="E40" s="16"/>
      <c r="F40" s="16"/>
      <c r="G40" s="16"/>
      <c r="H40" s="16">
        <v>10</v>
      </c>
      <c r="I40" s="10">
        <v>10</v>
      </c>
      <c r="J40" s="10">
        <f t="shared" si="0"/>
        <v>0</v>
      </c>
      <c r="K40" s="17"/>
      <c r="L40" s="1"/>
    </row>
    <row r="41" spans="1:12" ht="15" customHeight="1" x14ac:dyDescent="0.25">
      <c r="A41" s="8" t="s">
        <v>80</v>
      </c>
      <c r="B41" s="8" t="s">
        <v>36</v>
      </c>
      <c r="C41" s="8" t="s">
        <v>36</v>
      </c>
      <c r="D41" s="9" t="s">
        <v>81</v>
      </c>
      <c r="E41" s="10"/>
      <c r="F41" s="10"/>
      <c r="G41" s="10"/>
      <c r="H41" s="10">
        <v>0</v>
      </c>
      <c r="I41" s="10">
        <v>10</v>
      </c>
      <c r="J41" s="10">
        <f t="shared" si="0"/>
        <v>10</v>
      </c>
      <c r="K41" s="17"/>
      <c r="L41" s="1"/>
    </row>
    <row r="42" spans="1:12" ht="1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5" t="s">
        <v>82</v>
      </c>
      <c r="B44" s="46"/>
      <c r="C44" s="46"/>
      <c r="D44" s="46"/>
      <c r="E44" s="13">
        <f t="shared" ref="E44:J44" si="5">E27-(E33+E41+E40)</f>
        <v>0</v>
      </c>
      <c r="F44" s="13">
        <f t="shared" si="5"/>
        <v>0</v>
      </c>
      <c r="G44" s="13">
        <f t="shared" si="5"/>
        <v>0</v>
      </c>
      <c r="H44" s="13">
        <f t="shared" si="5"/>
        <v>9188276</v>
      </c>
      <c r="I44" s="13">
        <f t="shared" si="5"/>
        <v>11570942</v>
      </c>
      <c r="J44" s="19">
        <f t="shared" si="5"/>
        <v>2382666</v>
      </c>
      <c r="K44" s="20">
        <f>(J44/H44)</f>
        <v>0.25931589342766803</v>
      </c>
      <c r="L44" s="1"/>
    </row>
    <row r="45" spans="1:12" ht="15" customHeight="1" x14ac:dyDescent="0.25">
      <c r="A45" s="47" t="s">
        <v>83</v>
      </c>
      <c r="B45" s="48"/>
      <c r="C45" s="48"/>
      <c r="D45" s="48"/>
      <c r="E45" s="48"/>
      <c r="F45" s="48"/>
      <c r="G45" s="48"/>
      <c r="H45" s="48"/>
      <c r="I45" s="48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79" orientation="landscape" r:id="rId1"/>
  <rowBreaks count="1" manualBreakCount="1">
    <brk id="45" max="11" man="1"/>
  </rowBreaks>
  <colBreaks count="1" manualBreakCount="1">
    <brk id="1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2023-09-28T19:12:12Z</dcterms:created>
  <dcterms:modified xsi:type="dcterms:W3CDTF">2023-09-28T20:28:10Z</dcterms:modified>
</cp:coreProperties>
</file>