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FCCDD98-A7E8-4230-AD2A-98D813CFA1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analitico'!$A$12:$L$76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K64" i="1"/>
  <c r="K65" i="1"/>
  <c r="K66" i="1"/>
  <c r="K68" i="1"/>
  <c r="K69" i="1"/>
  <c r="K70" i="1"/>
  <c r="K71" i="1"/>
  <c r="K45" i="1"/>
  <c r="K46" i="1"/>
  <c r="K47" i="1"/>
  <c r="K48" i="1"/>
  <c r="K49" i="1"/>
  <c r="K51" i="1"/>
  <c r="K52" i="1"/>
  <c r="K53" i="1"/>
  <c r="K54" i="1"/>
  <c r="K57" i="1"/>
  <c r="K58" i="1"/>
  <c r="K59" i="1"/>
  <c r="K60" i="1"/>
  <c r="K61" i="1"/>
  <c r="K62" i="1"/>
  <c r="K37" i="1"/>
  <c r="K38" i="1"/>
  <c r="K41" i="1"/>
  <c r="K42" i="1"/>
  <c r="K43" i="1"/>
  <c r="K44" i="1"/>
  <c r="J71" i="1"/>
  <c r="J47" i="1"/>
  <c r="J42" i="1"/>
  <c r="J37" i="1"/>
  <c r="K16" i="1"/>
  <c r="K36" i="1"/>
  <c r="K35" i="1"/>
  <c r="J30" i="1"/>
  <c r="K30" i="1" s="1"/>
  <c r="J70" i="1"/>
  <c r="J69" i="1"/>
  <c r="J68" i="1"/>
  <c r="J67" i="1"/>
  <c r="J66" i="1"/>
  <c r="J64" i="1"/>
  <c r="J63" i="1"/>
  <c r="J62" i="1"/>
  <c r="J61" i="1"/>
  <c r="J44" i="1"/>
  <c r="J45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/>
  <c r="J43" i="1"/>
  <c r="J41" i="1"/>
  <c r="J39" i="1"/>
  <c r="J40" i="1"/>
  <c r="J38" i="1"/>
  <c r="J36" i="1"/>
  <c r="J34" i="1"/>
  <c r="K34" i="1" s="1"/>
  <c r="J35" i="1"/>
  <c r="J33" i="1"/>
  <c r="K33" i="1" s="1"/>
  <c r="J32" i="1"/>
  <c r="K32" i="1" s="1"/>
  <c r="J31" i="1"/>
  <c r="K31" i="1" s="1"/>
  <c r="J24" i="1"/>
  <c r="K24" i="1" s="1"/>
  <c r="J23" i="1"/>
  <c r="K23" i="1" s="1"/>
  <c r="J22" i="1"/>
  <c r="K22" i="1" s="1"/>
  <c r="J19" i="1"/>
  <c r="K19" i="1" s="1"/>
  <c r="J18" i="1"/>
  <c r="K18" i="1" s="1"/>
  <c r="J17" i="1"/>
  <c r="K17" i="1" s="1"/>
  <c r="J16" i="1"/>
  <c r="J12" i="1"/>
  <c r="K12" i="1" s="1"/>
</calcChain>
</file>

<file path=xl/sharedStrings.xml><?xml version="1.0" encoding="utf-8"?>
<sst xmlns="http://schemas.openxmlformats.org/spreadsheetml/2006/main" count="282" uniqueCount="128">
  <si>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</si>
  <si>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</si>
  <si>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</si>
  <si>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</si>
  <si>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</si>
  <si>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</si>
  <si>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</si>
  <si>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</si>
  <si>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</si>
  <si>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</si>
  <si>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</si>
  <si>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</si>
  <si>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</si>
  <si>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</si>
  <si>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</si>
  <si>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</si>
  <si>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</si>
  <si>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</si>
  <si>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</si>
  <si>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</si>
  <si>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</si>
  <si>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</si>
  <si>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</si>
  <si>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</si>
  <si>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</si>
  <si>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</si>
  <si>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</si>
  <si>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</si>
  <si>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</si>
  <si>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</si>
  <si>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</si>
  <si>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</si>
  <si>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</si>
  <si>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</si>
  <si>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</si>
  <si>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</si>
  <si>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</si>
  <si>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</si>
  <si>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</si>
  <si>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</si>
  <si>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</si>
  <si>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</si>
  <si>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</si>
  <si>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</si>
  <si>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</si>
  <si>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</si>
  <si>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</si>
  <si>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</si>
  <si>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</si>
  <si>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</si>
  <si>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</si>
  <si>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</si>
  <si>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</si>
  <si>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</si>
  <si>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</si>
  <si>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</si>
  <si>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</si>
  <si>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</si>
  <si>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</si>
  <si>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14</t>
    </r>
  </si>
  <si>
    <r>
      <rPr>
        <sz val="10"/>
        <rFont val="Times New Roman"/>
      </rPr>
      <t>ENDEUDAMIENTO</t>
    </r>
  </si>
  <si>
    <r>
      <rPr>
        <sz val="10"/>
        <rFont val="Times New Roman"/>
      </rPr>
      <t>Endeudamiento Externo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</si>
  <si>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</si>
  <si>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</si>
  <si>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</si>
  <si>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</si>
  <si>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</si>
  <si>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</si>
  <si>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</si>
  <si>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</si>
  <si>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</si>
  <si>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</si>
  <si>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</si>
  <si>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</si>
  <si>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</si>
  <si>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Asistencia Social (ORASMI)</t>
    </r>
  </si>
  <si>
    <r>
      <rPr>
        <sz val="10"/>
        <rFont val="Times New Roman"/>
      </rPr>
      <t>003</t>
    </r>
  </si>
  <si>
    <r>
      <rPr>
        <sz val="10"/>
        <rFont val="Times New Roman"/>
      </rPr>
      <t>Becas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</si>
  <si>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</si>
  <si>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</si>
  <si>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SENAPRED - Emergencias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</si>
  <si>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</si>
  <si>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Para Atender Situaciones de Emergencia</t>
    </r>
  </si>
  <si>
    <r>
      <rPr>
        <sz val="10"/>
        <rFont val="Times New Roman"/>
      </rPr>
      <t>018</t>
    </r>
  </si>
  <si>
    <r>
      <rPr>
        <sz val="10"/>
        <rFont val="Times New Roman"/>
      </rPr>
      <t>Programa Estadio Seguro</t>
    </r>
  </si>
  <si>
    <r>
      <rPr>
        <sz val="10"/>
        <rFont val="Times New Roman"/>
      </rPr>
      <t>041</t>
    </r>
  </si>
  <si>
    <r>
      <rPr>
        <sz val="10"/>
        <rFont val="Times New Roman"/>
      </rPr>
      <t>Programa Diario Oficial</t>
    </r>
  </si>
  <si>
    <r>
      <rPr>
        <sz val="10"/>
        <rFont val="Times New Roman"/>
      </rPr>
      <t>053</t>
    </r>
  </si>
  <si>
    <r>
      <rPr>
        <sz val="10"/>
        <rFont val="Times New Roman"/>
      </rPr>
      <t>Programa de Seguimiento de Causas Judiciales</t>
    </r>
  </si>
  <si>
    <r>
      <rPr>
        <sz val="10"/>
        <rFont val="Times New Roman"/>
      </rPr>
      <t>066</t>
    </r>
  </si>
  <si>
    <r>
      <rPr>
        <sz val="10"/>
        <rFont val="Times New Roman"/>
      </rPr>
      <t>Programa de Violencia Rural</t>
    </r>
  </si>
  <si>
    <r>
      <rPr>
        <sz val="10"/>
        <rFont val="Times New Roman"/>
      </rPr>
      <t>067</t>
    </r>
  </si>
  <si>
    <r>
      <rPr>
        <sz val="10"/>
        <rFont val="Times New Roman"/>
      </rPr>
      <t>Programa BID Fortalecimiento Seguridad Publica</t>
    </r>
  </si>
  <si>
    <r>
      <rPr>
        <sz val="10"/>
        <rFont val="Times New Roman"/>
      </rPr>
      <t>068</t>
    </r>
  </si>
  <si>
    <r>
      <rPr>
        <sz val="10"/>
        <rFont val="Times New Roman"/>
      </rPr>
      <t>Programa CiberSeguridad</t>
    </r>
  </si>
  <si>
    <r>
      <rPr>
        <sz val="10"/>
        <rFont val="Times New Roman"/>
      </rPr>
      <t>069</t>
    </r>
  </si>
  <si>
    <r>
      <rPr>
        <sz val="10"/>
        <rFont val="Times New Roman"/>
      </rPr>
      <t>Plan Nacional Contra el Crimen Organizado</t>
    </r>
  </si>
  <si>
    <r>
      <rPr>
        <sz val="10"/>
        <rFont val="Times New Roman"/>
      </rPr>
      <t>071</t>
    </r>
  </si>
  <si>
    <r>
      <rPr>
        <sz val="10"/>
        <rFont val="Times New Roman"/>
      </rPr>
      <t>Plan Calle sin Violencia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</si>
  <si>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</si>
  <si>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</si>
  <si>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</si>
  <si>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</si>
  <si>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</si>
  <si>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</si>
  <si>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</si>
  <si>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</si>
  <si>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</si>
  <si>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</si>
  <si>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</si>
  <si>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</si>
  <si>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114</t>
    </r>
  </si>
  <si>
    <r>
      <rPr>
        <sz val="10"/>
        <rFont val="Times New Roman"/>
      </rPr>
      <t>Plan Nacional Contra el Crimen Organizado - Gendarmería de Chile</t>
    </r>
  </si>
  <si>
    <r>
      <rPr>
        <sz val="10"/>
        <rFont val="Times New Roman"/>
      </rPr>
      <t>116</t>
    </r>
  </si>
  <si>
    <r>
      <rPr>
        <sz val="10"/>
        <rFont val="Times New Roman"/>
      </rPr>
      <t>Plan Nacional Contra el Crimen Organizado - Unidad de Análisis Financiero</t>
    </r>
  </si>
  <si>
    <r>
      <rPr>
        <sz val="10"/>
        <rFont val="Times New Roman"/>
      </rPr>
      <t>131</t>
    </r>
  </si>
  <si>
    <r>
      <rPr>
        <sz val="10"/>
        <rFont val="Times New Roman"/>
      </rPr>
      <t>Plan Nacional Contra el Crimen Organizado - Carabineros de Chile</t>
    </r>
  </si>
  <si>
    <r>
      <rPr>
        <sz val="10"/>
        <rFont val="Times New Roman"/>
      </rPr>
      <t>132</t>
    </r>
  </si>
  <si>
    <r>
      <rPr>
        <sz val="10"/>
        <rFont val="Times New Roman"/>
      </rPr>
      <t>Plan Nacional Contra el Crimen Organizado - Policía de Investigaciones de Chile</t>
    </r>
  </si>
  <si>
    <r>
      <rPr>
        <sz val="10"/>
        <rFont val="Times New Roman"/>
      </rPr>
      <t>004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</si>
  <si>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</si>
  <si>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</si>
  <si>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</si>
  <si>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06</t>
    </r>
  </si>
  <si>
    <r>
      <rPr>
        <sz val="10"/>
        <rFont val="Times New Roman"/>
      </rPr>
      <t>Otros Gastos Financieros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</si>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</sst>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0" fillId="37" borderId="15" xfId="0" applyFill="1" applyBorder="1" applyAlignment="1" applyProtection="1">
      <alignment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7"/>
  <sheetViews>
    <sheetView tabSelected="1" topLeftCell="A30" zoomScaleNormal="100" workbookViewId="0">
      <selection activeCell="K30" sqref="K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7.5703125" bestFit="1" customWidth="1"/>
    <col min="6" max="6" width="15.140625" bestFit="1" customWidth="1"/>
    <col min="7" max="7" width="15.5703125" bestFit="1" customWidth="1"/>
    <col min="8" max="8" width="17.5703125" bestFit="1" customWidth="1"/>
    <col min="9" max="9" width="15.14062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</row>
    <row r="2" spans="1:12" ht="17.100000000000001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1"/>
      <c r="K2" s="1"/>
      <c r="L2" s="1"/>
    </row>
    <row r="3" spans="1:12" ht="15" customHeight="1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1" t="s">
        <v>4</v>
      </c>
      <c r="B5" s="32"/>
      <c r="C5" s="33" t="s">
        <v>5</v>
      </c>
      <c r="D5" s="34"/>
      <c r="E5" s="34"/>
      <c r="F5" s="3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9" t="s">
        <v>16</v>
      </c>
      <c r="B9" s="49" t="s">
        <v>17</v>
      </c>
      <c r="C9" s="49" t="s">
        <v>18</v>
      </c>
      <c r="D9" s="4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0"/>
      <c r="B10" s="50"/>
      <c r="C10" s="50"/>
      <c r="D10" s="50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5" t="s">
        <v>31</v>
      </c>
      <c r="K10" s="35" t="s">
        <v>32</v>
      </c>
      <c r="L10" s="1"/>
    </row>
    <row r="11" spans="1:12" ht="30" customHeight="1" x14ac:dyDescent="0.25">
      <c r="A11" s="50"/>
      <c r="B11" s="50"/>
      <c r="C11" s="50"/>
      <c r="D11" s="50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6"/>
      <c r="K11" s="36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100547774</v>
      </c>
      <c r="F12" s="12">
        <v>180298817</v>
      </c>
      <c r="G12" s="12">
        <v>181093607</v>
      </c>
      <c r="H12" s="12">
        <v>103785451</v>
      </c>
      <c r="I12" s="12">
        <v>141032970</v>
      </c>
      <c r="J12" s="12">
        <f>+I12-H12</f>
        <v>37247519</v>
      </c>
      <c r="K12" s="13">
        <f>+J12/H12</f>
        <v>0.35888960004615678</v>
      </c>
      <c r="L12" s="1"/>
    </row>
    <row r="13" spans="1:12" ht="15" customHeight="1" x14ac:dyDescent="0.25">
      <c r="A13" s="14" t="s">
        <v>7</v>
      </c>
      <c r="B13" s="14" t="s">
        <v>35</v>
      </c>
      <c r="C13" s="14" t="s">
        <v>35</v>
      </c>
      <c r="D13" s="15" t="s">
        <v>37</v>
      </c>
      <c r="E13" s="16">
        <v>10</v>
      </c>
      <c r="F13" s="16">
        <v>10</v>
      </c>
      <c r="G13" s="16">
        <v>62600</v>
      </c>
      <c r="H13" s="16">
        <v>10</v>
      </c>
      <c r="I13" s="16">
        <v>10</v>
      </c>
      <c r="J13" s="16">
        <v>0</v>
      </c>
      <c r="K13" s="18">
        <v>0</v>
      </c>
      <c r="L13" s="1"/>
    </row>
    <row r="14" spans="1:12" ht="15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62600</v>
      </c>
      <c r="H14" s="16">
        <v>10</v>
      </c>
      <c r="I14" s="16">
        <v>10</v>
      </c>
      <c r="J14" s="16">
        <v>0</v>
      </c>
      <c r="K14" s="18"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62600</v>
      </c>
      <c r="H15" s="16">
        <v>10</v>
      </c>
      <c r="I15" s="16">
        <v>10</v>
      </c>
      <c r="J15" s="16">
        <v>0</v>
      </c>
      <c r="K15" s="18">
        <v>0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1944467</v>
      </c>
      <c r="F16" s="16">
        <v>3817950</v>
      </c>
      <c r="G16" s="16">
        <v>2740635</v>
      </c>
      <c r="H16" s="16">
        <v>2012523</v>
      </c>
      <c r="I16" s="16">
        <v>1962210</v>
      </c>
      <c r="J16" s="16">
        <f>I16-H16</f>
        <v>-50313</v>
      </c>
      <c r="K16" s="18">
        <f>(J16/H16)</f>
        <v>-2.4999962733345159E-2</v>
      </c>
      <c r="L16" s="1"/>
    </row>
    <row r="17" spans="1:12" ht="15" customHeight="1" x14ac:dyDescent="0.25">
      <c r="A17" s="14" t="s">
        <v>35</v>
      </c>
      <c r="B17" s="14" t="s">
        <v>38</v>
      </c>
      <c r="C17" s="14" t="s">
        <v>35</v>
      </c>
      <c r="D17" s="15" t="s">
        <v>44</v>
      </c>
      <c r="E17" s="16">
        <v>1944467</v>
      </c>
      <c r="F17" s="16">
        <v>3817950</v>
      </c>
      <c r="G17" s="16">
        <v>2740635</v>
      </c>
      <c r="H17" s="16">
        <v>2012523</v>
      </c>
      <c r="I17" s="16">
        <v>1962210</v>
      </c>
      <c r="J17" s="16">
        <f>I17-H17</f>
        <v>-50313</v>
      </c>
      <c r="K17" s="18">
        <f>(J17/H17)</f>
        <v>-2.4999962733345159E-2</v>
      </c>
      <c r="L17" s="1"/>
    </row>
    <row r="18" spans="1:12" ht="15" customHeight="1" x14ac:dyDescent="0.25">
      <c r="A18" s="14" t="s">
        <v>45</v>
      </c>
      <c r="B18" s="14" t="s">
        <v>35</v>
      </c>
      <c r="C18" s="14" t="s">
        <v>35</v>
      </c>
      <c r="D18" s="15" t="s">
        <v>46</v>
      </c>
      <c r="E18" s="16">
        <v>351412</v>
      </c>
      <c r="F18" s="16">
        <v>359951</v>
      </c>
      <c r="G18" s="16">
        <v>3819735</v>
      </c>
      <c r="H18" s="16">
        <v>363711</v>
      </c>
      <c r="I18" s="16">
        <v>354609</v>
      </c>
      <c r="J18" s="16">
        <f>I18-H18</f>
        <v>-9102</v>
      </c>
      <c r="K18" s="18">
        <f>(J18/H18)</f>
        <v>-2.5025363544132567E-2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47</v>
      </c>
      <c r="E19" s="16">
        <v>351402</v>
      </c>
      <c r="F19" s="16">
        <v>351402</v>
      </c>
      <c r="G19" s="16">
        <v>94984</v>
      </c>
      <c r="H19" s="16">
        <v>363701</v>
      </c>
      <c r="I19" s="16">
        <v>354599</v>
      </c>
      <c r="J19" s="16">
        <f>I19-H19</f>
        <v>-9102</v>
      </c>
      <c r="K19" s="18">
        <f>(J19/H19)</f>
        <v>-2.5026051619324665E-2</v>
      </c>
      <c r="L19" s="1"/>
    </row>
    <row r="20" spans="1:12" ht="15" customHeight="1" x14ac:dyDescent="0.25">
      <c r="A20" s="14" t="s">
        <v>35</v>
      </c>
      <c r="B20" s="14" t="s">
        <v>38</v>
      </c>
      <c r="C20" s="14" t="s">
        <v>35</v>
      </c>
      <c r="D20" s="15" t="s">
        <v>48</v>
      </c>
      <c r="E20" s="16"/>
      <c r="F20" s="16">
        <v>10</v>
      </c>
      <c r="G20" s="16">
        <v>10113</v>
      </c>
      <c r="H20" s="16"/>
      <c r="I20" s="16"/>
      <c r="J20" s="17"/>
      <c r="K20" s="18"/>
      <c r="L20" s="1"/>
    </row>
    <row r="21" spans="1:12" ht="15" customHeight="1" x14ac:dyDescent="0.25">
      <c r="A21" s="14" t="s">
        <v>35</v>
      </c>
      <c r="B21" s="14" t="s">
        <v>49</v>
      </c>
      <c r="C21" s="14" t="s">
        <v>35</v>
      </c>
      <c r="D21" s="15" t="s">
        <v>50</v>
      </c>
      <c r="E21" s="16">
        <v>10</v>
      </c>
      <c r="F21" s="16">
        <v>8539</v>
      </c>
      <c r="G21" s="16">
        <v>3714638</v>
      </c>
      <c r="H21" s="16">
        <v>10</v>
      </c>
      <c r="I21" s="16">
        <v>10</v>
      </c>
      <c r="J21" s="17">
        <v>0</v>
      </c>
      <c r="K21" s="18">
        <v>0</v>
      </c>
      <c r="L21" s="1"/>
    </row>
    <row r="22" spans="1:12" ht="15" customHeight="1" x14ac:dyDescent="0.25">
      <c r="A22" s="14" t="s">
        <v>51</v>
      </c>
      <c r="B22" s="14" t="s">
        <v>35</v>
      </c>
      <c r="C22" s="14" t="s">
        <v>35</v>
      </c>
      <c r="D22" s="15" t="s">
        <v>52</v>
      </c>
      <c r="E22" s="16">
        <v>90735075</v>
      </c>
      <c r="F22" s="16">
        <v>150674390</v>
      </c>
      <c r="G22" s="16">
        <v>165650699</v>
      </c>
      <c r="H22" s="16">
        <v>93892397</v>
      </c>
      <c r="I22" s="16">
        <v>131199331</v>
      </c>
      <c r="J22" s="16">
        <f>I22-H22</f>
        <v>37306934</v>
      </c>
      <c r="K22" s="18">
        <f>(J22/H22)</f>
        <v>0.39733711346191319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53</v>
      </c>
      <c r="E23" s="16">
        <v>90209200</v>
      </c>
      <c r="F23" s="16">
        <v>150148515</v>
      </c>
      <c r="G23" s="16">
        <v>165448879</v>
      </c>
      <c r="H23" s="16">
        <v>93366522</v>
      </c>
      <c r="I23" s="16">
        <v>129209275</v>
      </c>
      <c r="J23" s="16">
        <f>I23-H23</f>
        <v>35842753</v>
      </c>
      <c r="K23" s="18">
        <f>(J23/H23)</f>
        <v>0.38389298682454936</v>
      </c>
      <c r="L23" s="1"/>
    </row>
    <row r="24" spans="1:12" ht="15" customHeight="1" x14ac:dyDescent="0.25">
      <c r="A24" s="14" t="s">
        <v>35</v>
      </c>
      <c r="B24" s="14" t="s">
        <v>54</v>
      </c>
      <c r="C24" s="14" t="s">
        <v>35</v>
      </c>
      <c r="D24" s="15" t="s">
        <v>55</v>
      </c>
      <c r="E24" s="16">
        <v>525875</v>
      </c>
      <c r="F24" s="16">
        <v>525875</v>
      </c>
      <c r="G24" s="16">
        <v>201820</v>
      </c>
      <c r="H24" s="16">
        <v>525875</v>
      </c>
      <c r="I24" s="16">
        <v>1990056</v>
      </c>
      <c r="J24" s="16">
        <f>I24-H24</f>
        <v>1464181</v>
      </c>
      <c r="K24" s="18">
        <f>(J24/H24)</f>
        <v>2.7842757309246493</v>
      </c>
      <c r="L24" s="1"/>
    </row>
    <row r="25" spans="1:12" ht="15" customHeight="1" x14ac:dyDescent="0.25">
      <c r="A25" s="14" t="s">
        <v>11</v>
      </c>
      <c r="B25" s="14" t="s">
        <v>35</v>
      </c>
      <c r="C25" s="14" t="s">
        <v>35</v>
      </c>
      <c r="D25" s="15" t="s">
        <v>56</v>
      </c>
      <c r="E25" s="16"/>
      <c r="F25" s="16">
        <v>10</v>
      </c>
      <c r="G25" s="16">
        <v>5022</v>
      </c>
      <c r="H25" s="16"/>
      <c r="I25" s="16"/>
      <c r="J25" s="16"/>
      <c r="K25" s="18"/>
      <c r="L25" s="1"/>
    </row>
    <row r="26" spans="1:12" ht="15" customHeight="1" x14ac:dyDescent="0.25">
      <c r="A26" s="14" t="s">
        <v>57</v>
      </c>
      <c r="B26" s="14" t="s">
        <v>35</v>
      </c>
      <c r="C26" s="14" t="s">
        <v>35</v>
      </c>
      <c r="D26" s="15" t="s">
        <v>58</v>
      </c>
      <c r="E26" s="16"/>
      <c r="F26" s="16">
        <v>969502</v>
      </c>
      <c r="G26" s="16">
        <v>969501</v>
      </c>
      <c r="H26" s="16"/>
      <c r="I26" s="16"/>
      <c r="J26" s="16"/>
      <c r="K26" s="18"/>
      <c r="L26" s="1"/>
    </row>
    <row r="27" spans="1:12" ht="15" customHeight="1" x14ac:dyDescent="0.25">
      <c r="A27" s="14" t="s">
        <v>59</v>
      </c>
      <c r="B27" s="14" t="s">
        <v>35</v>
      </c>
      <c r="C27" s="14" t="s">
        <v>35</v>
      </c>
      <c r="D27" s="15" t="s">
        <v>60</v>
      </c>
      <c r="E27" s="16">
        <v>7516800</v>
      </c>
      <c r="F27" s="16">
        <v>19850251</v>
      </c>
      <c r="G27" s="16">
        <v>7845415</v>
      </c>
      <c r="H27" s="16">
        <v>7516800</v>
      </c>
      <c r="I27" s="16">
        <v>7516800</v>
      </c>
      <c r="J27" s="16">
        <v>0</v>
      </c>
      <c r="K27" s="18">
        <v>0</v>
      </c>
      <c r="L27" s="1"/>
    </row>
    <row r="28" spans="1:12" ht="15" customHeight="1" x14ac:dyDescent="0.25">
      <c r="A28" s="14" t="s">
        <v>35</v>
      </c>
      <c r="B28" s="14" t="s">
        <v>38</v>
      </c>
      <c r="C28" s="14" t="s">
        <v>35</v>
      </c>
      <c r="D28" s="15" t="s">
        <v>61</v>
      </c>
      <c r="E28" s="16">
        <v>7516800</v>
      </c>
      <c r="F28" s="16">
        <v>19850251</v>
      </c>
      <c r="G28" s="16">
        <v>7845415</v>
      </c>
      <c r="H28" s="16">
        <v>7516800</v>
      </c>
      <c r="I28" s="16">
        <v>7516800</v>
      </c>
      <c r="J28" s="16">
        <v>0</v>
      </c>
      <c r="K28" s="18">
        <v>0</v>
      </c>
      <c r="L28" s="1"/>
    </row>
    <row r="29" spans="1:12" ht="15" customHeight="1" x14ac:dyDescent="0.25">
      <c r="A29" s="14" t="s">
        <v>62</v>
      </c>
      <c r="B29" s="14" t="s">
        <v>35</v>
      </c>
      <c r="C29" s="14" t="s">
        <v>35</v>
      </c>
      <c r="D29" s="15" t="s">
        <v>63</v>
      </c>
      <c r="E29" s="16">
        <v>10</v>
      </c>
      <c r="F29" s="16">
        <v>4626753</v>
      </c>
      <c r="G29" s="16">
        <v>0</v>
      </c>
      <c r="H29" s="16">
        <v>10</v>
      </c>
      <c r="I29" s="16">
        <v>10</v>
      </c>
      <c r="J29" s="16">
        <v>0</v>
      </c>
      <c r="K29" s="18">
        <v>0</v>
      </c>
      <c r="L29" s="1"/>
    </row>
    <row r="30" spans="1:12" ht="15" customHeight="1" x14ac:dyDescent="0.25">
      <c r="A30" s="10" t="s">
        <v>35</v>
      </c>
      <c r="B30" s="10" t="s">
        <v>35</v>
      </c>
      <c r="C30" s="10" t="s">
        <v>35</v>
      </c>
      <c r="D30" s="11" t="s">
        <v>64</v>
      </c>
      <c r="E30" s="12">
        <v>100547774</v>
      </c>
      <c r="F30" s="12">
        <v>180298817</v>
      </c>
      <c r="G30" s="12">
        <v>142231873</v>
      </c>
      <c r="H30" s="12">
        <v>103785451</v>
      </c>
      <c r="I30" s="12">
        <v>141032970</v>
      </c>
      <c r="J30" s="12">
        <f t="shared" ref="J30:J37" si="0">I30-H30</f>
        <v>37247519</v>
      </c>
      <c r="K30" s="13">
        <f t="shared" ref="K30:K71" si="1">(J30/H30)</f>
        <v>0.35888960004615678</v>
      </c>
      <c r="L30" s="1"/>
    </row>
    <row r="31" spans="1:12" ht="15" customHeight="1" x14ac:dyDescent="0.25">
      <c r="A31" s="14" t="s">
        <v>65</v>
      </c>
      <c r="B31" s="14" t="s">
        <v>35</v>
      </c>
      <c r="C31" s="14" t="s">
        <v>35</v>
      </c>
      <c r="D31" s="15" t="s">
        <v>66</v>
      </c>
      <c r="E31" s="16">
        <v>14016296</v>
      </c>
      <c r="F31" s="16">
        <v>13426654</v>
      </c>
      <c r="G31" s="16">
        <v>9489100</v>
      </c>
      <c r="H31" s="16">
        <v>14506867</v>
      </c>
      <c r="I31" s="16">
        <v>14915519</v>
      </c>
      <c r="J31" s="16">
        <f t="shared" si="0"/>
        <v>408652</v>
      </c>
      <c r="K31" s="18">
        <f t="shared" si="1"/>
        <v>2.8169555838624565E-2</v>
      </c>
      <c r="L31" s="1"/>
    </row>
    <row r="32" spans="1:12" ht="15" customHeight="1" x14ac:dyDescent="0.25">
      <c r="A32" s="14" t="s">
        <v>67</v>
      </c>
      <c r="B32" s="14" t="s">
        <v>35</v>
      </c>
      <c r="C32" s="14" t="s">
        <v>35</v>
      </c>
      <c r="D32" s="15" t="s">
        <v>68</v>
      </c>
      <c r="E32" s="16">
        <v>2287866</v>
      </c>
      <c r="F32" s="16">
        <v>2287866</v>
      </c>
      <c r="G32" s="16">
        <v>1646145</v>
      </c>
      <c r="H32" s="16">
        <v>2367941</v>
      </c>
      <c r="I32" s="16">
        <v>2365139</v>
      </c>
      <c r="J32" s="16">
        <f t="shared" si="0"/>
        <v>-2802</v>
      </c>
      <c r="K32" s="18">
        <f t="shared" si="1"/>
        <v>-1.1833065097483426E-3</v>
      </c>
      <c r="L32" s="1"/>
    </row>
    <row r="33" spans="1:12" ht="15" customHeight="1" x14ac:dyDescent="0.25">
      <c r="A33" s="14" t="s">
        <v>69</v>
      </c>
      <c r="B33" s="14" t="s">
        <v>35</v>
      </c>
      <c r="C33" s="14" t="s">
        <v>35</v>
      </c>
      <c r="D33" s="15" t="s">
        <v>70</v>
      </c>
      <c r="E33" s="16">
        <v>10</v>
      </c>
      <c r="F33" s="16">
        <v>10</v>
      </c>
      <c r="G33" s="16"/>
      <c r="H33" s="16">
        <v>10</v>
      </c>
      <c r="I33" s="16">
        <v>273497</v>
      </c>
      <c r="J33" s="16">
        <f t="shared" si="0"/>
        <v>273487</v>
      </c>
      <c r="K33" s="18">
        <f t="shared" si="1"/>
        <v>27348.7</v>
      </c>
      <c r="L33" s="1"/>
    </row>
    <row r="34" spans="1:12" ht="15" customHeight="1" x14ac:dyDescent="0.25">
      <c r="A34" s="14" t="s">
        <v>35</v>
      </c>
      <c r="B34" s="14" t="s">
        <v>54</v>
      </c>
      <c r="C34" s="14" t="s">
        <v>35</v>
      </c>
      <c r="D34" s="15" t="s">
        <v>71</v>
      </c>
      <c r="E34" s="16">
        <v>10</v>
      </c>
      <c r="F34" s="16">
        <v>10</v>
      </c>
      <c r="G34" s="16"/>
      <c r="H34" s="16">
        <v>10</v>
      </c>
      <c r="I34" s="16">
        <v>273497</v>
      </c>
      <c r="J34" s="16">
        <f t="shared" si="0"/>
        <v>273487</v>
      </c>
      <c r="K34" s="18">
        <f t="shared" si="1"/>
        <v>27348.7</v>
      </c>
      <c r="L34" s="1"/>
    </row>
    <row r="35" spans="1:12" ht="15" customHeight="1" x14ac:dyDescent="0.25">
      <c r="A35" s="14" t="s">
        <v>72</v>
      </c>
      <c r="B35" s="14" t="s">
        <v>35</v>
      </c>
      <c r="C35" s="14" t="s">
        <v>35</v>
      </c>
      <c r="D35" s="15" t="s">
        <v>37</v>
      </c>
      <c r="E35" s="16">
        <v>17893406</v>
      </c>
      <c r="F35" s="16">
        <v>89604234</v>
      </c>
      <c r="G35" s="16">
        <v>69743628</v>
      </c>
      <c r="H35" s="16">
        <v>18256586</v>
      </c>
      <c r="I35" s="16">
        <v>28546908</v>
      </c>
      <c r="J35" s="16">
        <f t="shared" si="0"/>
        <v>10290322</v>
      </c>
      <c r="K35" s="18">
        <f t="shared" si="1"/>
        <v>0.56364985216841745</v>
      </c>
      <c r="L35" s="1"/>
    </row>
    <row r="36" spans="1:12" ht="15" customHeight="1" x14ac:dyDescent="0.25">
      <c r="A36" s="14" t="s">
        <v>35</v>
      </c>
      <c r="B36" s="14" t="s">
        <v>14</v>
      </c>
      <c r="C36" s="14" t="s">
        <v>35</v>
      </c>
      <c r="D36" s="15" t="s">
        <v>73</v>
      </c>
      <c r="E36" s="16">
        <v>2603894</v>
      </c>
      <c r="F36" s="16">
        <v>2853894</v>
      </c>
      <c r="G36" s="16">
        <v>2041364</v>
      </c>
      <c r="H36" s="16">
        <v>2695030</v>
      </c>
      <c r="I36" s="16">
        <v>2688365</v>
      </c>
      <c r="J36" s="16">
        <f t="shared" si="0"/>
        <v>-6665</v>
      </c>
      <c r="K36" s="18">
        <f t="shared" si="1"/>
        <v>-2.4730708006960962E-3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74</v>
      </c>
      <c r="D37" s="15" t="s">
        <v>75</v>
      </c>
      <c r="E37" s="16">
        <v>2346282</v>
      </c>
      <c r="F37" s="16">
        <v>2596282</v>
      </c>
      <c r="G37" s="16">
        <v>1897883</v>
      </c>
      <c r="H37" s="16">
        <v>2428402</v>
      </c>
      <c r="I37" s="16">
        <v>2428402</v>
      </c>
      <c r="J37" s="16">
        <f t="shared" si="0"/>
        <v>0</v>
      </c>
      <c r="K37" s="18">
        <f t="shared" si="1"/>
        <v>0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76</v>
      </c>
      <c r="D38" s="15" t="s">
        <v>77</v>
      </c>
      <c r="E38" s="16">
        <v>257612</v>
      </c>
      <c r="F38" s="16">
        <v>257612</v>
      </c>
      <c r="G38" s="16">
        <v>143481</v>
      </c>
      <c r="H38" s="16">
        <v>266628</v>
      </c>
      <c r="I38" s="16">
        <v>259963</v>
      </c>
      <c r="J38" s="16">
        <f>I38-H38</f>
        <v>-6665</v>
      </c>
      <c r="K38" s="18">
        <f t="shared" si="1"/>
        <v>-2.4997374619319803E-2</v>
      </c>
      <c r="L38" s="1"/>
    </row>
    <row r="39" spans="1:12" ht="15" customHeight="1" x14ac:dyDescent="0.25">
      <c r="A39" s="14" t="s">
        <v>35</v>
      </c>
      <c r="B39" s="14" t="s">
        <v>38</v>
      </c>
      <c r="C39" s="14" t="s">
        <v>35</v>
      </c>
      <c r="D39" s="15" t="s">
        <v>78</v>
      </c>
      <c r="E39" s="16"/>
      <c r="F39" s="16"/>
      <c r="G39" s="16"/>
      <c r="H39" s="16"/>
      <c r="I39" s="16">
        <v>10</v>
      </c>
      <c r="J39" s="16">
        <f>I39-H39</f>
        <v>10</v>
      </c>
      <c r="K39" s="18"/>
      <c r="L39" s="1"/>
    </row>
    <row r="40" spans="1:12" ht="15" customHeight="1" x14ac:dyDescent="0.25">
      <c r="A40" s="14" t="s">
        <v>35</v>
      </c>
      <c r="B40" s="14" t="s">
        <v>35</v>
      </c>
      <c r="C40" s="14" t="s">
        <v>79</v>
      </c>
      <c r="D40" s="15" t="s">
        <v>80</v>
      </c>
      <c r="E40" s="16"/>
      <c r="F40" s="16"/>
      <c r="G40" s="16"/>
      <c r="H40" s="16"/>
      <c r="I40" s="16">
        <v>10</v>
      </c>
      <c r="J40" s="16">
        <f>I40-H40</f>
        <v>10</v>
      </c>
      <c r="K40" s="18"/>
      <c r="L40" s="1"/>
    </row>
    <row r="41" spans="1:12" ht="15" customHeight="1" x14ac:dyDescent="0.25">
      <c r="A41" s="14" t="s">
        <v>35</v>
      </c>
      <c r="B41" s="14" t="s">
        <v>54</v>
      </c>
      <c r="C41" s="14" t="s">
        <v>35</v>
      </c>
      <c r="D41" s="15" t="s">
        <v>81</v>
      </c>
      <c r="E41" s="16">
        <v>15289512</v>
      </c>
      <c r="F41" s="16">
        <v>86750340</v>
      </c>
      <c r="G41" s="16">
        <v>67702264</v>
      </c>
      <c r="H41" s="16">
        <v>15561556</v>
      </c>
      <c r="I41" s="16">
        <v>25858533</v>
      </c>
      <c r="J41" s="16">
        <f>I41-H41</f>
        <v>10296977</v>
      </c>
      <c r="K41" s="18">
        <f t="shared" si="1"/>
        <v>0.66169327797297395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74</v>
      </c>
      <c r="D42" s="15" t="s">
        <v>82</v>
      </c>
      <c r="E42" s="16">
        <v>10</v>
      </c>
      <c r="F42" s="16">
        <v>59467302</v>
      </c>
      <c r="G42" s="16">
        <v>59466970</v>
      </c>
      <c r="H42" s="16">
        <v>10</v>
      </c>
      <c r="I42" s="16">
        <v>10</v>
      </c>
      <c r="J42" s="16">
        <f t="shared" ref="J42" si="2">I42-H42</f>
        <v>0</v>
      </c>
      <c r="K42" s="18">
        <f t="shared" si="1"/>
        <v>0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83</v>
      </c>
      <c r="D43" s="15" t="s">
        <v>84</v>
      </c>
      <c r="E43" s="16">
        <v>611474</v>
      </c>
      <c r="F43" s="16">
        <v>592524</v>
      </c>
      <c r="G43" s="16">
        <v>273884</v>
      </c>
      <c r="H43" s="16">
        <v>632875</v>
      </c>
      <c r="I43" s="16">
        <v>564699</v>
      </c>
      <c r="J43" s="16">
        <f>I43-H43</f>
        <v>-68176</v>
      </c>
      <c r="K43" s="18">
        <f t="shared" si="1"/>
        <v>-0.10772427414576338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85</v>
      </c>
      <c r="D44" s="15" t="s">
        <v>86</v>
      </c>
      <c r="E44" s="16">
        <v>836921</v>
      </c>
      <c r="F44" s="16">
        <v>809688</v>
      </c>
      <c r="G44" s="16">
        <v>427976</v>
      </c>
      <c r="H44" s="16">
        <v>866213</v>
      </c>
      <c r="I44" s="16">
        <v>763060</v>
      </c>
      <c r="J44" s="16">
        <f>I44-H44</f>
        <v>-103153</v>
      </c>
      <c r="K44" s="18">
        <f t="shared" si="1"/>
        <v>-0.11908502874004431</v>
      </c>
      <c r="L44" s="1"/>
    </row>
    <row r="45" spans="1:12" ht="15" customHeight="1" x14ac:dyDescent="0.25">
      <c r="A45" s="14" t="s">
        <v>35</v>
      </c>
      <c r="B45" s="14" t="s">
        <v>35</v>
      </c>
      <c r="C45" s="14" t="s">
        <v>87</v>
      </c>
      <c r="D45" s="15" t="s">
        <v>88</v>
      </c>
      <c r="E45" s="16">
        <v>557083</v>
      </c>
      <c r="F45" s="16">
        <v>530959</v>
      </c>
      <c r="G45" s="16">
        <v>266970</v>
      </c>
      <c r="H45" s="16">
        <v>576581</v>
      </c>
      <c r="I45" s="16">
        <v>513205</v>
      </c>
      <c r="J45" s="16">
        <f>I45-H45</f>
        <v>-63376</v>
      </c>
      <c r="K45" s="18">
        <f t="shared" si="1"/>
        <v>-0.10991690673123117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89</v>
      </c>
      <c r="D46" s="15" t="s">
        <v>90</v>
      </c>
      <c r="E46" s="16">
        <v>5206133</v>
      </c>
      <c r="F46" s="16">
        <v>4953645</v>
      </c>
      <c r="G46" s="16">
        <v>4924574</v>
      </c>
      <c r="H46" s="16">
        <v>5388348</v>
      </c>
      <c r="I46" s="16">
        <v>5655133</v>
      </c>
      <c r="J46" s="16">
        <f>I46-H46</f>
        <v>266785</v>
      </c>
      <c r="K46" s="18">
        <f t="shared" si="1"/>
        <v>4.9511464367186384E-2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91</v>
      </c>
      <c r="D47" s="15" t="s">
        <v>92</v>
      </c>
      <c r="E47" s="16">
        <v>7516800</v>
      </c>
      <c r="F47" s="16">
        <v>19850251</v>
      </c>
      <c r="G47" s="16">
        <v>2053100</v>
      </c>
      <c r="H47" s="16">
        <v>7516800</v>
      </c>
      <c r="I47" s="16">
        <v>7516800</v>
      </c>
      <c r="J47" s="16">
        <f t="shared" ref="J47" si="3">I47-H47</f>
        <v>0</v>
      </c>
      <c r="K47" s="18">
        <f t="shared" si="1"/>
        <v>0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93</v>
      </c>
      <c r="D48" s="15" t="s">
        <v>94</v>
      </c>
      <c r="E48" s="16">
        <v>209785</v>
      </c>
      <c r="F48" s="16">
        <v>200410</v>
      </c>
      <c r="G48" s="16">
        <v>117497</v>
      </c>
      <c r="H48" s="16">
        <v>217127</v>
      </c>
      <c r="I48" s="16">
        <v>356215</v>
      </c>
      <c r="J48" s="16">
        <f t="shared" ref="J48:J65" si="4">I48-H48</f>
        <v>139088</v>
      </c>
      <c r="K48" s="18">
        <f t="shared" si="1"/>
        <v>0.64058362156710125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95</v>
      </c>
      <c r="D49" s="15" t="s">
        <v>96</v>
      </c>
      <c r="E49" s="16">
        <v>351306</v>
      </c>
      <c r="F49" s="16">
        <v>345561</v>
      </c>
      <c r="G49" s="16">
        <v>171293</v>
      </c>
      <c r="H49" s="16">
        <v>363602</v>
      </c>
      <c r="I49" s="16">
        <v>406032</v>
      </c>
      <c r="J49" s="16">
        <f t="shared" si="4"/>
        <v>42430</v>
      </c>
      <c r="K49" s="18">
        <f t="shared" si="1"/>
        <v>0.11669352753835237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97</v>
      </c>
      <c r="D50" s="15" t="s">
        <v>98</v>
      </c>
      <c r="E50" s="16"/>
      <c r="F50" s="16"/>
      <c r="G50" s="16"/>
      <c r="H50" s="16"/>
      <c r="I50" s="16">
        <v>10083379</v>
      </c>
      <c r="J50" s="16">
        <f t="shared" si="4"/>
        <v>10083379</v>
      </c>
      <c r="K50" s="18"/>
      <c r="L50" s="1"/>
    </row>
    <row r="51" spans="1:12" ht="15" customHeight="1" x14ac:dyDescent="0.25">
      <c r="A51" s="14" t="s">
        <v>99</v>
      </c>
      <c r="B51" s="14" t="s">
        <v>35</v>
      </c>
      <c r="C51" s="14" t="s">
        <v>35</v>
      </c>
      <c r="D51" s="15" t="s">
        <v>100</v>
      </c>
      <c r="E51" s="16">
        <v>650719</v>
      </c>
      <c r="F51" s="16">
        <v>1642243</v>
      </c>
      <c r="G51" s="16">
        <v>299317</v>
      </c>
      <c r="H51" s="16">
        <v>673494</v>
      </c>
      <c r="I51" s="16">
        <v>656657</v>
      </c>
      <c r="J51" s="16">
        <f t="shared" si="4"/>
        <v>-16837</v>
      </c>
      <c r="K51" s="18">
        <f t="shared" si="1"/>
        <v>-2.499948032202217E-2</v>
      </c>
      <c r="L51" s="1"/>
    </row>
    <row r="52" spans="1:12" ht="15" customHeight="1" x14ac:dyDescent="0.25">
      <c r="A52" s="14" t="s">
        <v>35</v>
      </c>
      <c r="B52" s="14" t="s">
        <v>14</v>
      </c>
      <c r="C52" s="14" t="s">
        <v>35</v>
      </c>
      <c r="D52" s="15" t="s">
        <v>101</v>
      </c>
      <c r="E52" s="16">
        <v>299317</v>
      </c>
      <c r="F52" s="16">
        <v>312810</v>
      </c>
      <c r="G52" s="16">
        <v>299317</v>
      </c>
      <c r="H52" s="16">
        <v>309793</v>
      </c>
      <c r="I52" s="16">
        <v>302048</v>
      </c>
      <c r="J52" s="16">
        <f t="shared" si="4"/>
        <v>-7745</v>
      </c>
      <c r="K52" s="18">
        <f t="shared" si="1"/>
        <v>-2.5000564893331998E-2</v>
      </c>
      <c r="L52" s="1"/>
    </row>
    <row r="53" spans="1:12" ht="15" customHeight="1" x14ac:dyDescent="0.25">
      <c r="A53" s="14" t="s">
        <v>35</v>
      </c>
      <c r="B53" s="14" t="s">
        <v>49</v>
      </c>
      <c r="C53" s="14" t="s">
        <v>35</v>
      </c>
      <c r="D53" s="15" t="s">
        <v>102</v>
      </c>
      <c r="E53" s="16">
        <v>351402</v>
      </c>
      <c r="F53" s="16">
        <v>1329433</v>
      </c>
      <c r="G53" s="16">
        <v>0</v>
      </c>
      <c r="H53" s="16">
        <v>363701</v>
      </c>
      <c r="I53" s="16">
        <v>354609</v>
      </c>
      <c r="J53" s="16">
        <f t="shared" si="4"/>
        <v>-9092</v>
      </c>
      <c r="K53" s="18">
        <f t="shared" si="1"/>
        <v>-2.4998556506580956E-2</v>
      </c>
      <c r="L53" s="1"/>
    </row>
    <row r="54" spans="1:12" ht="15" customHeight="1" x14ac:dyDescent="0.25">
      <c r="A54" s="14" t="s">
        <v>103</v>
      </c>
      <c r="B54" s="14" t="s">
        <v>35</v>
      </c>
      <c r="C54" s="14" t="s">
        <v>35</v>
      </c>
      <c r="D54" s="15" t="s">
        <v>104</v>
      </c>
      <c r="E54" s="16">
        <v>17283</v>
      </c>
      <c r="F54" s="16">
        <v>17283</v>
      </c>
      <c r="G54" s="16">
        <v>6117</v>
      </c>
      <c r="H54" s="16">
        <v>17888</v>
      </c>
      <c r="I54" s="16">
        <v>61394</v>
      </c>
      <c r="J54" s="16">
        <f t="shared" si="4"/>
        <v>43506</v>
      </c>
      <c r="K54" s="18">
        <f t="shared" si="1"/>
        <v>2.432133273703041</v>
      </c>
      <c r="L54" s="1"/>
    </row>
    <row r="55" spans="1:12" ht="15" customHeight="1" x14ac:dyDescent="0.25">
      <c r="A55" s="14" t="s">
        <v>35</v>
      </c>
      <c r="B55" s="14" t="s">
        <v>54</v>
      </c>
      <c r="C55" s="14" t="s">
        <v>35</v>
      </c>
      <c r="D55" s="15" t="s">
        <v>105</v>
      </c>
      <c r="E55" s="16"/>
      <c r="F55" s="16"/>
      <c r="G55" s="16"/>
      <c r="H55" s="16"/>
      <c r="I55" s="16">
        <v>29435</v>
      </c>
      <c r="J55" s="16">
        <f t="shared" si="4"/>
        <v>29435</v>
      </c>
      <c r="K55" s="18"/>
      <c r="L55" s="1"/>
    </row>
    <row r="56" spans="1:12" ht="15" customHeight="1" x14ac:dyDescent="0.25">
      <c r="A56" s="14" t="s">
        <v>35</v>
      </c>
      <c r="B56" s="14" t="s">
        <v>106</v>
      </c>
      <c r="C56" s="14" t="s">
        <v>35</v>
      </c>
      <c r="D56" s="15" t="s">
        <v>107</v>
      </c>
      <c r="E56" s="16"/>
      <c r="F56" s="16"/>
      <c r="G56" s="16"/>
      <c r="H56" s="16"/>
      <c r="I56" s="16">
        <v>14733</v>
      </c>
      <c r="J56" s="16">
        <f t="shared" si="4"/>
        <v>14733</v>
      </c>
      <c r="K56" s="18"/>
      <c r="L56" s="1"/>
    </row>
    <row r="57" spans="1:12" ht="15" customHeight="1" x14ac:dyDescent="0.25">
      <c r="A57" s="14" t="s">
        <v>35</v>
      </c>
      <c r="B57" s="14" t="s">
        <v>42</v>
      </c>
      <c r="C57" s="14" t="s">
        <v>35</v>
      </c>
      <c r="D57" s="15" t="s">
        <v>108</v>
      </c>
      <c r="E57" s="16">
        <v>17283</v>
      </c>
      <c r="F57" s="16">
        <v>17283</v>
      </c>
      <c r="G57" s="16">
        <v>6117</v>
      </c>
      <c r="H57" s="16">
        <v>17888</v>
      </c>
      <c r="I57" s="16">
        <v>17226</v>
      </c>
      <c r="J57" s="16">
        <f t="shared" si="4"/>
        <v>-662</v>
      </c>
      <c r="K57" s="18">
        <f t="shared" si="1"/>
        <v>-3.7008050089445438E-2</v>
      </c>
      <c r="L57" s="1"/>
    </row>
    <row r="58" spans="1:12" ht="15" customHeight="1" x14ac:dyDescent="0.25">
      <c r="A58" s="14" t="s">
        <v>109</v>
      </c>
      <c r="B58" s="14" t="s">
        <v>35</v>
      </c>
      <c r="C58" s="14" t="s">
        <v>35</v>
      </c>
      <c r="D58" s="15" t="s">
        <v>110</v>
      </c>
      <c r="E58" s="16">
        <v>65156309</v>
      </c>
      <c r="F58" s="16">
        <v>68167899</v>
      </c>
      <c r="G58" s="16">
        <v>56220299</v>
      </c>
      <c r="H58" s="16">
        <v>67436780</v>
      </c>
      <c r="I58" s="16">
        <v>92223790</v>
      </c>
      <c r="J58" s="16">
        <f t="shared" si="4"/>
        <v>24787010</v>
      </c>
      <c r="K58" s="18">
        <f t="shared" si="1"/>
        <v>0.36755921620219706</v>
      </c>
      <c r="L58" s="1"/>
    </row>
    <row r="59" spans="1:12" ht="15" customHeight="1" x14ac:dyDescent="0.25">
      <c r="A59" s="14" t="s">
        <v>35</v>
      </c>
      <c r="B59" s="14" t="s">
        <v>38</v>
      </c>
      <c r="C59" s="14" t="s">
        <v>35</v>
      </c>
      <c r="D59" s="15" t="s">
        <v>78</v>
      </c>
      <c r="E59" s="16">
        <v>31591663</v>
      </c>
      <c r="F59" s="16">
        <v>31591663</v>
      </c>
      <c r="G59" s="16">
        <v>31591663</v>
      </c>
      <c r="H59" s="16">
        <v>32697372</v>
      </c>
      <c r="I59" s="16">
        <v>43076606</v>
      </c>
      <c r="J59" s="16">
        <f t="shared" si="4"/>
        <v>10379234</v>
      </c>
      <c r="K59" s="18">
        <f t="shared" si="1"/>
        <v>0.31743327873567334</v>
      </c>
      <c r="L59" s="1"/>
    </row>
    <row r="60" spans="1:12" ht="27" customHeight="1" x14ac:dyDescent="0.25">
      <c r="A60" s="14" t="s">
        <v>35</v>
      </c>
      <c r="B60" s="14" t="s">
        <v>35</v>
      </c>
      <c r="C60" s="14" t="s">
        <v>111</v>
      </c>
      <c r="D60" s="15" t="s">
        <v>112</v>
      </c>
      <c r="E60" s="16">
        <v>4252000</v>
      </c>
      <c r="F60" s="16">
        <v>4252000</v>
      </c>
      <c r="G60" s="16">
        <v>4252000</v>
      </c>
      <c r="H60" s="16">
        <v>4400820</v>
      </c>
      <c r="I60" s="16">
        <v>4290800</v>
      </c>
      <c r="J60" s="16">
        <f t="shared" si="4"/>
        <v>-110020</v>
      </c>
      <c r="K60" s="18">
        <f t="shared" si="1"/>
        <v>-2.4999886384810103E-2</v>
      </c>
      <c r="L60" s="1"/>
    </row>
    <row r="61" spans="1:12" ht="27" customHeight="1" x14ac:dyDescent="0.25">
      <c r="A61" s="14" t="s">
        <v>35</v>
      </c>
      <c r="B61" s="14" t="s">
        <v>35</v>
      </c>
      <c r="C61" s="14" t="s">
        <v>113</v>
      </c>
      <c r="D61" s="15" t="s">
        <v>114</v>
      </c>
      <c r="E61" s="16">
        <v>166421</v>
      </c>
      <c r="F61" s="16">
        <v>166421</v>
      </c>
      <c r="G61" s="16">
        <v>166421</v>
      </c>
      <c r="H61" s="16">
        <v>172246</v>
      </c>
      <c r="I61" s="16">
        <v>0</v>
      </c>
      <c r="J61" s="16">
        <f t="shared" si="4"/>
        <v>-172246</v>
      </c>
      <c r="K61" s="18">
        <f t="shared" si="1"/>
        <v>-1</v>
      </c>
      <c r="L61" s="1"/>
    </row>
    <row r="62" spans="1:12" ht="27" customHeight="1" x14ac:dyDescent="0.25">
      <c r="A62" s="14" t="s">
        <v>35</v>
      </c>
      <c r="B62" s="14" t="s">
        <v>35</v>
      </c>
      <c r="C62" s="14" t="s">
        <v>115</v>
      </c>
      <c r="D62" s="15" t="s">
        <v>116</v>
      </c>
      <c r="E62" s="16">
        <v>27173242</v>
      </c>
      <c r="F62" s="16">
        <v>27173242</v>
      </c>
      <c r="G62" s="16">
        <v>27173242</v>
      </c>
      <c r="H62" s="16">
        <v>28124306</v>
      </c>
      <c r="I62" s="16">
        <v>33598386</v>
      </c>
      <c r="J62" s="16">
        <f t="shared" si="4"/>
        <v>5474080</v>
      </c>
      <c r="K62" s="18">
        <f t="shared" si="1"/>
        <v>0.1946387583750511</v>
      </c>
      <c r="L62" s="1"/>
    </row>
    <row r="63" spans="1:12" ht="27" customHeight="1" x14ac:dyDescent="0.25">
      <c r="A63" s="14" t="s">
        <v>35</v>
      </c>
      <c r="B63" s="14" t="s">
        <v>35</v>
      </c>
      <c r="C63" s="14" t="s">
        <v>117</v>
      </c>
      <c r="D63" s="15" t="s">
        <v>118</v>
      </c>
      <c r="E63" s="16"/>
      <c r="F63" s="16"/>
      <c r="G63" s="16"/>
      <c r="H63" s="16"/>
      <c r="I63" s="16">
        <v>5187420</v>
      </c>
      <c r="J63" s="16">
        <f t="shared" si="4"/>
        <v>5187420</v>
      </c>
      <c r="K63" s="18"/>
      <c r="L63" s="1"/>
    </row>
    <row r="64" spans="1:12" ht="15" customHeight="1" x14ac:dyDescent="0.25">
      <c r="A64" s="14" t="s">
        <v>35</v>
      </c>
      <c r="B64" s="14" t="s">
        <v>54</v>
      </c>
      <c r="C64" s="14" t="s">
        <v>35</v>
      </c>
      <c r="D64" s="15" t="s">
        <v>81</v>
      </c>
      <c r="E64" s="16">
        <v>33564646</v>
      </c>
      <c r="F64" s="16">
        <v>36576236</v>
      </c>
      <c r="G64" s="16">
        <v>24628636</v>
      </c>
      <c r="H64" s="16">
        <v>34739408</v>
      </c>
      <c r="I64" s="16">
        <v>49147184</v>
      </c>
      <c r="J64" s="16">
        <f t="shared" si="4"/>
        <v>14407776</v>
      </c>
      <c r="K64" s="18">
        <f t="shared" si="1"/>
        <v>0.41473867372754308</v>
      </c>
      <c r="L64" s="1"/>
    </row>
    <row r="65" spans="1:12" ht="15" customHeight="1" x14ac:dyDescent="0.25">
      <c r="A65" s="14" t="s">
        <v>35</v>
      </c>
      <c r="B65" s="14" t="s">
        <v>35</v>
      </c>
      <c r="C65" s="14" t="s">
        <v>79</v>
      </c>
      <c r="D65" s="15" t="s">
        <v>82</v>
      </c>
      <c r="E65" s="16">
        <v>10</v>
      </c>
      <c r="F65" s="16">
        <v>450010</v>
      </c>
      <c r="G65" s="16">
        <v>450000</v>
      </c>
      <c r="H65" s="16">
        <v>10</v>
      </c>
      <c r="I65" s="16">
        <v>10</v>
      </c>
      <c r="J65" s="16">
        <f t="shared" si="4"/>
        <v>0</v>
      </c>
      <c r="K65" s="18">
        <f t="shared" si="1"/>
        <v>0</v>
      </c>
      <c r="L65" s="1"/>
    </row>
    <row r="66" spans="1:12" ht="15" customHeight="1" x14ac:dyDescent="0.25">
      <c r="A66" s="14" t="s">
        <v>35</v>
      </c>
      <c r="B66" s="14" t="s">
        <v>35</v>
      </c>
      <c r="C66" s="14" t="s">
        <v>76</v>
      </c>
      <c r="D66" s="15" t="s">
        <v>96</v>
      </c>
      <c r="E66" s="16">
        <v>33564636</v>
      </c>
      <c r="F66" s="16">
        <v>36126226</v>
      </c>
      <c r="G66" s="16">
        <v>24178636</v>
      </c>
      <c r="H66" s="16">
        <v>34739398</v>
      </c>
      <c r="I66" s="16">
        <v>34979235</v>
      </c>
      <c r="J66" s="16">
        <f>I66-H66</f>
        <v>239837</v>
      </c>
      <c r="K66" s="18">
        <f t="shared" si="1"/>
        <v>6.9038905049534829E-3</v>
      </c>
      <c r="L66" s="1"/>
    </row>
    <row r="67" spans="1:12" ht="15" customHeight="1" x14ac:dyDescent="0.25">
      <c r="A67" s="14" t="s">
        <v>35</v>
      </c>
      <c r="B67" s="14" t="s">
        <v>35</v>
      </c>
      <c r="C67" s="14" t="s">
        <v>119</v>
      </c>
      <c r="D67" s="15" t="s">
        <v>98</v>
      </c>
      <c r="E67" s="16"/>
      <c r="F67" s="16"/>
      <c r="G67" s="16"/>
      <c r="H67" s="16"/>
      <c r="I67" s="16">
        <v>14167939</v>
      </c>
      <c r="J67" s="16">
        <f>I67-H67</f>
        <v>14167939</v>
      </c>
      <c r="K67" s="18"/>
      <c r="L67" s="1"/>
    </row>
    <row r="68" spans="1:12" ht="15" customHeight="1" x14ac:dyDescent="0.25">
      <c r="A68" s="14" t="s">
        <v>120</v>
      </c>
      <c r="B68" s="14" t="s">
        <v>35</v>
      </c>
      <c r="C68" s="14" t="s">
        <v>35</v>
      </c>
      <c r="D68" s="15" t="s">
        <v>121</v>
      </c>
      <c r="E68" s="16">
        <v>525885</v>
      </c>
      <c r="F68" s="16">
        <v>5152628</v>
      </c>
      <c r="G68" s="16">
        <v>4827267</v>
      </c>
      <c r="H68" s="16">
        <v>525885</v>
      </c>
      <c r="I68" s="16">
        <v>1990066</v>
      </c>
      <c r="J68" s="16">
        <f>I68-H68</f>
        <v>1464181</v>
      </c>
      <c r="K68" s="18">
        <f t="shared" si="1"/>
        <v>2.7842227863506279</v>
      </c>
      <c r="L68" s="1"/>
    </row>
    <row r="69" spans="1:12" ht="15" customHeight="1" x14ac:dyDescent="0.25">
      <c r="A69" s="14" t="s">
        <v>35</v>
      </c>
      <c r="B69" s="14" t="s">
        <v>106</v>
      </c>
      <c r="C69" s="14" t="s">
        <v>35</v>
      </c>
      <c r="D69" s="15" t="s">
        <v>122</v>
      </c>
      <c r="E69" s="16">
        <v>416891</v>
      </c>
      <c r="F69" s="16">
        <v>416891</v>
      </c>
      <c r="G69" s="16">
        <v>113864</v>
      </c>
      <c r="H69" s="16">
        <v>416891</v>
      </c>
      <c r="I69" s="16">
        <v>1913422</v>
      </c>
      <c r="J69" s="16">
        <f>I69-H69</f>
        <v>1496531</v>
      </c>
      <c r="K69" s="18">
        <f t="shared" si="1"/>
        <v>3.5897416830778308</v>
      </c>
      <c r="L69" s="1"/>
    </row>
    <row r="70" spans="1:12" ht="15" customHeight="1" x14ac:dyDescent="0.25">
      <c r="A70" s="14" t="s">
        <v>35</v>
      </c>
      <c r="B70" s="14" t="s">
        <v>123</v>
      </c>
      <c r="C70" s="14" t="s">
        <v>35</v>
      </c>
      <c r="D70" s="15" t="s">
        <v>124</v>
      </c>
      <c r="E70" s="16">
        <v>108984</v>
      </c>
      <c r="F70" s="16">
        <v>108984</v>
      </c>
      <c r="G70" s="16">
        <v>87956</v>
      </c>
      <c r="H70" s="16">
        <v>108984</v>
      </c>
      <c r="I70" s="16">
        <v>76634</v>
      </c>
      <c r="J70" s="16">
        <f>I70-H70</f>
        <v>-32350</v>
      </c>
      <c r="K70" s="18">
        <f t="shared" si="1"/>
        <v>-0.29683256257799312</v>
      </c>
      <c r="L70" s="1"/>
    </row>
    <row r="71" spans="1:12" ht="15" customHeight="1" x14ac:dyDescent="0.25">
      <c r="A71" s="23" t="s">
        <v>35</v>
      </c>
      <c r="B71" s="23" t="s">
        <v>42</v>
      </c>
      <c r="C71" s="23" t="s">
        <v>35</v>
      </c>
      <c r="D71" s="24" t="s">
        <v>125</v>
      </c>
      <c r="E71" s="25">
        <v>10</v>
      </c>
      <c r="F71" s="25">
        <v>4626753</v>
      </c>
      <c r="G71" s="25">
        <v>4625447</v>
      </c>
      <c r="H71" s="25">
        <v>10</v>
      </c>
      <c r="I71" s="25">
        <v>10</v>
      </c>
      <c r="J71" s="25">
        <f t="shared" ref="J71" si="5">I71-H71</f>
        <v>0</v>
      </c>
      <c r="K71" s="26">
        <f t="shared" si="1"/>
        <v>0</v>
      </c>
      <c r="L71" s="1"/>
    </row>
    <row r="72" spans="1:12" ht="15" hidden="1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1"/>
    </row>
    <row r="73" spans="1:12" ht="15" hidden="1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"/>
    </row>
    <row r="74" spans="1:12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" customHeight="1" x14ac:dyDescent="0.25">
      <c r="A75" s="37" t="s">
        <v>126</v>
      </c>
      <c r="B75" s="38"/>
      <c r="C75" s="38"/>
      <c r="D75" s="38"/>
      <c r="E75" s="20">
        <v>100196362</v>
      </c>
      <c r="F75" s="20">
        <v>174342631</v>
      </c>
      <c r="G75" s="20">
        <v>137606426</v>
      </c>
      <c r="H75" s="20">
        <v>103421740</v>
      </c>
      <c r="I75" s="20">
        <v>140678351</v>
      </c>
      <c r="J75" s="20">
        <v>37256611</v>
      </c>
      <c r="K75" s="21">
        <v>0.36023964593904534</v>
      </c>
      <c r="L75" s="1"/>
    </row>
    <row r="76" spans="1:12" ht="15" customHeight="1" x14ac:dyDescent="0.25">
      <c r="A76" s="39" t="s">
        <v>127</v>
      </c>
      <c r="B76" s="40"/>
      <c r="C76" s="40"/>
      <c r="D76" s="40"/>
      <c r="E76" s="40"/>
      <c r="F76" s="40"/>
      <c r="G76" s="40"/>
      <c r="H76" s="40"/>
      <c r="I76" s="40"/>
      <c r="J76" s="1"/>
      <c r="K76" s="1"/>
      <c r="L76" s="1"/>
    </row>
    <row r="77" spans="1:12" ht="5.0999999999999996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</sheetData>
  <mergeCells count="17">
    <mergeCell ref="J10:J11"/>
    <mergeCell ref="K10:K11"/>
    <mergeCell ref="A75:D75"/>
    <mergeCell ref="A76:I7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8740157480314965" right="0" top="0" bottom="0" header="0" footer="0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2023-09-28T22:36:40Z</dcterms:modified>
</cp:coreProperties>
</file>