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5"/>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25725"/>
</workbook>
</file>

<file path=xl/calcChain.xml><?xml version="1.0" encoding="utf-8"?>
<calcChain xmlns="http://schemas.openxmlformats.org/spreadsheetml/2006/main">
  <c r="O72" i="3"/>
  <c r="O52" i="2" l="1"/>
  <c r="O44" i="3"/>
  <c r="O52"/>
  <c r="P19" i="7"/>
  <c r="A76" i="6"/>
  <c r="B76"/>
  <c r="A77"/>
  <c r="B77"/>
  <c r="B75"/>
  <c r="A75"/>
  <c r="B74"/>
  <c r="A74"/>
  <c r="O54" i="2"/>
  <c r="E7" i="9"/>
  <c r="E7" i="4"/>
  <c r="A3" i="9"/>
  <c r="A3" i="7"/>
  <c r="A3" i="4"/>
  <c r="A3" i="10"/>
  <c r="A3" i="5"/>
  <c r="A3" i="3"/>
  <c r="A3" i="2"/>
  <c r="A3" i="1"/>
  <c r="A3" i="8"/>
  <c r="O15" i="2" l="1"/>
  <c r="P57" i="1"/>
  <c r="P57" i="6"/>
  <c r="O62" i="2"/>
  <c r="O67" i="3"/>
  <c r="O53" i="2"/>
  <c r="O57"/>
  <c r="O70" i="3"/>
  <c r="O56"/>
  <c r="O61"/>
  <c r="P17" i="7"/>
  <c r="P57"/>
  <c r="O55" i="3"/>
  <c r="O13"/>
  <c r="P14" i="7"/>
  <c r="O54" i="3"/>
  <c r="O63"/>
  <c r="O55" i="2"/>
  <c r="O56"/>
  <c r="P12" i="7"/>
  <c r="P16"/>
  <c r="O53" i="3"/>
  <c r="O57"/>
  <c r="O62"/>
  <c r="P13" i="7"/>
  <c r="O70" i="2" l="1"/>
  <c r="O64"/>
  <c r="O61"/>
  <c r="O51" i="3"/>
  <c r="O51" i="2"/>
  <c r="O25" i="3"/>
  <c r="P27" i="7" l="1"/>
  <c r="P36"/>
  <c r="P50"/>
  <c r="P55" i="1"/>
  <c r="P69" i="7"/>
  <c r="P26"/>
  <c r="P35"/>
  <c r="P54" i="1"/>
  <c r="P62" i="7"/>
  <c r="P67"/>
  <c r="P47"/>
  <c r="P66"/>
  <c r="P23"/>
  <c r="P28"/>
  <c r="P56" i="1"/>
  <c r="O34" i="3"/>
  <c r="O66"/>
  <c r="O66" i="2"/>
  <c r="O12"/>
  <c r="O46" i="3"/>
  <c r="O23"/>
  <c r="O46" i="2"/>
  <c r="O35"/>
  <c r="O49"/>
  <c r="O23"/>
  <c r="P53" i="1"/>
  <c r="O60" i="2"/>
  <c r="O25"/>
  <c r="O13"/>
  <c r="O16" i="3"/>
  <c r="O47"/>
  <c r="O50"/>
  <c r="O28"/>
  <c r="O26"/>
  <c r="O27"/>
  <c r="O17" i="2"/>
  <c r="O20"/>
  <c r="O36"/>
  <c r="P45" i="7" l="1"/>
  <c r="P46"/>
  <c r="P33"/>
  <c r="P34"/>
  <c r="P48"/>
  <c r="P49"/>
  <c r="O34" i="2"/>
  <c r="P51" i="7"/>
  <c r="P46" i="1"/>
  <c r="P18" i="7"/>
  <c r="P49" i="1"/>
  <c r="P61"/>
  <c r="P51"/>
  <c r="P20" i="7"/>
  <c r="P61"/>
  <c r="P64"/>
  <c r="P54"/>
  <c r="P70" i="1"/>
  <c r="P65" i="7"/>
  <c r="P68"/>
  <c r="P61" i="6"/>
  <c r="P24" i="7"/>
  <c r="P15"/>
  <c r="P70"/>
  <c r="O49" i="3"/>
  <c r="O24" i="2"/>
  <c r="O45" i="3"/>
  <c r="O24"/>
  <c r="O68"/>
  <c r="O47" i="2"/>
  <c r="O50"/>
  <c r="O19"/>
  <c r="O18"/>
  <c r="O16"/>
  <c r="P13" i="1"/>
  <c r="P34"/>
  <c r="O27" i="2"/>
  <c r="P24" i="1"/>
  <c r="P25"/>
  <c r="O63" i="2"/>
  <c r="O14"/>
  <c r="P62" i="1"/>
  <c r="O17" i="3"/>
  <c r="O35"/>
  <c r="O36"/>
  <c r="P23" i="1"/>
  <c r="P36"/>
  <c r="P27"/>
  <c r="P50"/>
  <c r="P47"/>
  <c r="P16"/>
  <c r="P17"/>
  <c r="O26" i="2"/>
  <c r="P51" i="6" l="1"/>
  <c r="P49"/>
  <c r="P46"/>
  <c r="P55"/>
  <c r="P55" i="7"/>
  <c r="O22" i="3"/>
  <c r="O33" i="2"/>
  <c r="P60" i="7"/>
  <c r="P63"/>
  <c r="P16" i="6"/>
  <c r="P23"/>
  <c r="P63" i="1"/>
  <c r="P62" i="6"/>
  <c r="P13"/>
  <c r="O45" i="2"/>
  <c r="P27" i="6"/>
  <c r="O11" i="2"/>
  <c r="P45" i="1"/>
  <c r="P36" i="6"/>
  <c r="O48" i="3"/>
  <c r="P34" i="6"/>
  <c r="O48" i="2"/>
  <c r="P24" i="6"/>
  <c r="P17"/>
  <c r="P48" i="1"/>
  <c r="P11" i="7"/>
  <c r="P25"/>
  <c r="P70" i="6"/>
  <c r="P59" i="7"/>
  <c r="P35" i="1"/>
  <c r="O33" i="3"/>
  <c r="P33" i="1"/>
  <c r="O39" i="3"/>
  <c r="P53" i="7" l="1"/>
  <c r="P53" i="6"/>
  <c r="P54"/>
  <c r="P45"/>
  <c r="P47"/>
  <c r="P48"/>
  <c r="P50"/>
  <c r="P66"/>
  <c r="P66" i="1"/>
  <c r="O38" i="2"/>
  <c r="P63" i="6"/>
  <c r="P38" i="7"/>
  <c r="O44" i="2"/>
  <c r="P52" i="7"/>
  <c r="P25" i="6"/>
  <c r="P22" i="7"/>
  <c r="P56" i="6" l="1"/>
  <c r="P56" i="7"/>
  <c r="P26" i="1"/>
  <c r="P33" i="6"/>
  <c r="P35"/>
  <c r="P26"/>
  <c r="P44" i="7"/>
  <c r="P39"/>
  <c r="P30"/>
  <c r="P40" l="1"/>
  <c r="P72"/>
  <c r="O19" i="3" l="1"/>
  <c r="O20"/>
  <c r="O18" l="1"/>
  <c r="P19" i="1" l="1"/>
  <c r="P18"/>
  <c r="P20"/>
  <c r="P19" i="6"/>
  <c r="P18"/>
  <c r="P20"/>
  <c r="P52" i="1" l="1"/>
  <c r="P52" i="6" l="1"/>
  <c r="P44" i="1"/>
  <c r="P44" i="6" l="1"/>
  <c r="O64" i="3" l="1"/>
  <c r="O60" l="1"/>
  <c r="O69"/>
  <c r="P64" i="1" l="1"/>
  <c r="O69" i="2"/>
  <c r="P69" i="1" l="1"/>
  <c r="O15" i="3"/>
  <c r="P15" i="1" l="1"/>
  <c r="P69" i="6" l="1"/>
  <c r="O28" i="2" l="1"/>
  <c r="O22" l="1"/>
  <c r="O12" i="3"/>
  <c r="P15" i="6" l="1"/>
  <c r="P28" i="1"/>
  <c r="O39" i="2"/>
  <c r="O65" i="3"/>
  <c r="P12" i="1"/>
  <c r="O14" i="3" l="1"/>
  <c r="O59"/>
  <c r="P28" i="6"/>
  <c r="P12"/>
  <c r="O38" i="3" l="1"/>
  <c r="O11"/>
  <c r="O30"/>
  <c r="O40"/>
  <c r="P39" i="1" l="1"/>
  <c r="P22"/>
  <c r="P22" i="6"/>
  <c r="P39" l="1"/>
  <c r="P64" l="1"/>
  <c r="O30" i="2" l="1"/>
  <c r="O40" l="1"/>
  <c r="P14" i="1" l="1"/>
  <c r="P11"/>
  <c r="P14" i="6"/>
  <c r="P30" i="1" l="1"/>
  <c r="P38"/>
  <c r="P11" i="6"/>
  <c r="P40" i="1" l="1"/>
  <c r="P30" i="6"/>
  <c r="P40" l="1"/>
  <c r="P38"/>
  <c r="O65" i="2" l="1"/>
  <c r="P60" i="1"/>
  <c r="O59" i="2" l="1"/>
  <c r="P65" i="1"/>
  <c r="P60" i="6"/>
  <c r="O72" i="2" l="1"/>
  <c r="P65" i="6"/>
  <c r="P59" i="1"/>
  <c r="P59" i="6"/>
  <c r="P72" i="1" l="1"/>
  <c r="P72" i="6"/>
  <c r="O67" i="2" l="1"/>
  <c r="O68" l="1"/>
  <c r="P67" i="1"/>
  <c r="P67" i="6" l="1"/>
  <c r="P68" i="1" l="1"/>
  <c r="P68" i="6" l="1"/>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<sst xmlns="http://schemas.openxmlformats.org/spreadsheetml/2006/main" count="598" uniqueCount="115">
  <si>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</si>
  <si>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</si>
  <si>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</si>
  <si>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</si>
  <si>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</si>
  <si>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</si>
  <si>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</si>
  <si>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</si>
  <si>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</si>
  <si>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</si>
  <si>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</si>
  <si>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</si>
  <si>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</si>
  <si>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</si>
  <si>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</si>
  <si>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</si>
  <si>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</si>
  <si>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</si>
  <si>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</si>
  <si>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</si>
  <si>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</si>
  <si>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</si>
  <si>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</si>
  <si>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</si>
  <si>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</si>
  <si>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</si>
  <si>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</si>
  <si>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</si>
  <si>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</si>
  <si>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</si>
  <si>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</si>
  <si>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</si>
  <si>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</si>
  <si>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</si>
  <si>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</si>
  <si>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</si>
  <si>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</si>
  <si>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</si>
  <si>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</si>
  <si>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</si>
  <si>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</si>
  <si>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</si>
  <si>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</si>
  <si>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</si>
  <si>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</si>
  <si>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</si>
  <si>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</si>
  <si>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</si>
  <si>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</si>
  <si>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</si>
  <si>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</si>
  <si>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</si>
  <si>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</si>
  <si>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</si>
  <si>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</si>
  <si>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</si>
  <si>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</si>
  <si>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</si>
  <si>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</si>
  <si>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</si>
  <si>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</si>
  <si>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</si>
  <si>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</si>
  <si>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</si>
  <si>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</si>
  <si>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</si>
  <si>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</si>
  <si>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</si>
  <si>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</si>
  <si>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</si>
  <si>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</si>
  <si>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</si>
  <si>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</si>
  <si>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</si>
  <si>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</si>
  <si>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</si>
  <si>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</si>
  <si>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</si>
  <si>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</si>
  <si>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</si>
  <si>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</si>
  <si>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</si>
  <si>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</si>
  <si>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</si>
  <si>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</si>
  <si>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</si>
  <si>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</si>
  <si>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</si>
  <si>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</si>
  <si>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</si>
  <si>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</si>
  <si>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</si>
  <si>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</si>
  <si>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</si>
  <si>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</si>
  <si>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</si>
  <si>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</si>
  <si>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</si>
  <si>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</si>
  <si>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</si>
  <si>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</si>
  <si>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</si>
  <si>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</si>
  <si>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</si>
  <si>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</si>
  <si>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</si>
  <si>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</si>
  <si>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</si>
  <si>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</si>
  <si>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</si>
  <si>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</si>
  <si>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2015</t>
  </si>
  <si>
    <t>ESTADO DE OPERACIONES DE GOBIERNO  2016</t>
  </si>
  <si>
    <t>2016 / 2015</t>
  </si>
  <si>
    <t>Año 2016</t>
  </si>
</sst>
</file>

<file path=xl/styles.xml><?xml version="1.0" encoding="utf-8"?>
<styleSheet xmlns="http://schemas.openxmlformats.org/spreadsheetml/2006/main">
  <numFmts count="4">
    <numFmt numFmtId="164" formatCode="#,##0_);\(#,##0\)"/>
    <numFmt numFmtId="165" formatCode="#,##0.0_);\(#,##0.0\)"/>
    <numFmt numFmtId="166" formatCode="0.0"/>
    <numFmt numFmtId="169" formatCode="#,##0.0000_);\(#,##0.0000\)"/>
  </numFmts>
  <fonts count="16">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xf numFmtId="169" fontId="0" fillId="0" borderId="0" xfId="0" applyNumberFormat="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Q77"/>
  <sheetViews>
    <sheetView topLeftCell="A4" workbookViewId="0">
      <selection activeCell="A4" sqref="A4"/>
    </sheetView>
  </sheetViews>
  <sheetFormatPr baseColWidth="10" defaultRowHeight="13.2"/>
  <cols>
    <col min="1" max="2" width="2.6640625" customWidth="1"/>
    <col min="3" max="3" width="42.33203125" customWidth="1"/>
    <col min="4" max="4" width="11.33203125" style="17"/>
    <col min="5" max="5" width="10.33203125" bestFit="1" customWidth="1"/>
    <col min="6" max="7" width="9.88671875" customWidth="1"/>
    <col min="8" max="8" width="10.33203125" bestFit="1" customWidth="1"/>
    <col min="9" max="9" width="9.88671875" customWidth="1"/>
    <col min="10" max="10" width="10.33203125" bestFit="1" customWidth="1"/>
    <col min="11" max="11" width="10.33203125" style="17" customWidth="1"/>
    <col min="12" max="12" width="10.33203125" customWidth="1"/>
    <col min="14" max="15" width="10.33203125" customWidth="1"/>
    <col min="17" max="17" width="5.88671875" customWidth="1"/>
  </cols>
  <sheetData>
    <row r="1" spans="1:16">
      <c r="A1" s="257"/>
    </row>
    <row r="2" spans="1:16">
      <c r="A2" s="1" t="s">
        <v>0</v>
      </c>
      <c r="B2" s="2"/>
      <c r="C2" s="2"/>
      <c r="D2" s="212"/>
      <c r="E2" s="2"/>
      <c r="F2" s="2"/>
      <c r="G2" s="2"/>
      <c r="H2" s="2"/>
      <c r="I2" s="2"/>
      <c r="J2" s="2"/>
      <c r="K2" s="46"/>
      <c r="L2" s="2"/>
      <c r="M2" s="2"/>
      <c r="N2" s="2"/>
      <c r="O2" s="2"/>
      <c r="P2" s="2"/>
    </row>
    <row r="3" spans="1:16">
      <c r="A3" s="4" t="s">
        <v>112</v>
      </c>
      <c r="B3" s="5"/>
      <c r="C3" s="5"/>
      <c r="D3" s="213"/>
      <c r="E3" s="5"/>
      <c r="F3" s="2"/>
      <c r="G3" s="2"/>
      <c r="H3" s="2"/>
      <c r="I3" s="2"/>
      <c r="J3" s="2"/>
      <c r="K3" s="46"/>
      <c r="L3" s="2"/>
      <c r="M3" s="2"/>
      <c r="N3" s="2"/>
      <c r="O3" s="2"/>
      <c r="P3" s="2"/>
    </row>
    <row r="4" spans="1:16">
      <c r="A4" s="1" t="s">
        <v>102</v>
      </c>
      <c r="B4" s="2"/>
      <c r="C4" s="2"/>
      <c r="D4" s="212"/>
      <c r="E4" s="2"/>
      <c r="F4" s="2"/>
      <c r="G4" s="2"/>
      <c r="H4" s="2"/>
      <c r="I4" s="2"/>
      <c r="J4" s="2"/>
      <c r="K4" s="46"/>
      <c r="L4" s="2"/>
      <c r="M4" s="2"/>
      <c r="N4" s="2"/>
      <c r="O4" s="2"/>
      <c r="P4" s="2"/>
    </row>
    <row r="5" spans="1:16">
      <c r="A5" s="1" t="s">
        <v>2</v>
      </c>
      <c r="B5" s="2"/>
      <c r="C5" s="7"/>
      <c r="D5" s="214"/>
      <c r="E5" s="2"/>
      <c r="F5" s="2"/>
      <c r="G5" s="2"/>
      <c r="H5" s="2"/>
      <c r="I5" s="2"/>
      <c r="J5" s="2"/>
      <c r="K5" s="46"/>
      <c r="L5" s="2"/>
      <c r="M5" s="2"/>
      <c r="N5" s="2"/>
      <c r="O5" s="2"/>
      <c r="P5" s="2"/>
    </row>
    <row r="6" spans="1:16">
      <c r="A6" s="1" t="s">
        <v>3</v>
      </c>
      <c r="B6" s="2"/>
      <c r="C6" s="7"/>
      <c r="D6" s="214"/>
      <c r="E6" s="2"/>
      <c r="F6" s="2"/>
      <c r="G6" s="2"/>
      <c r="H6" s="2"/>
      <c r="I6" s="2"/>
      <c r="J6" s="2"/>
      <c r="K6" s="46"/>
      <c r="L6" s="2"/>
      <c r="M6" s="2"/>
      <c r="N6" s="2"/>
      <c r="O6" s="2"/>
      <c r="P6" s="2"/>
    </row>
    <row r="7" spans="1:16">
      <c r="A7" s="9"/>
      <c r="B7" s="10"/>
      <c r="C7" s="11"/>
      <c r="D7" s="215"/>
      <c r="E7" s="159"/>
      <c r="F7" s="2"/>
      <c r="G7" s="2"/>
      <c r="H7" s="2"/>
      <c r="I7" s="2"/>
      <c r="J7" s="2"/>
      <c r="K7" s="46"/>
      <c r="L7" s="2"/>
      <c r="M7" s="2"/>
      <c r="N7" s="2"/>
      <c r="O7" s="2"/>
      <c r="P7" s="2"/>
    </row>
    <row r="8" spans="1:16">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c r="A9" s="16"/>
      <c r="B9" s="17"/>
      <c r="C9" s="17"/>
      <c r="D9" s="174"/>
      <c r="E9" s="125"/>
      <c r="F9" s="149"/>
      <c r="G9" s="149"/>
      <c r="H9" s="242"/>
      <c r="I9" s="149"/>
      <c r="J9" s="149"/>
      <c r="K9" s="126"/>
      <c r="L9" s="126"/>
      <c r="M9" s="126"/>
      <c r="N9" s="125"/>
      <c r="O9" s="126"/>
      <c r="P9" s="126"/>
    </row>
    <row r="10" spans="1:16">
      <c r="A10" s="19" t="s">
        <v>6</v>
      </c>
      <c r="B10" s="17"/>
      <c r="C10" s="17"/>
      <c r="D10" s="174"/>
      <c r="E10" s="115"/>
      <c r="F10" s="150"/>
      <c r="G10" s="150"/>
      <c r="H10" s="243"/>
      <c r="I10" s="150"/>
      <c r="J10" s="150"/>
      <c r="K10" s="116"/>
      <c r="L10" s="116"/>
      <c r="M10" s="116"/>
      <c r="N10" s="115"/>
      <c r="O10" s="116"/>
      <c r="P10" s="116"/>
    </row>
    <row r="11" spans="1:16">
      <c r="A11" s="20" t="s">
        <v>7</v>
      </c>
      <c r="B11" s="17"/>
      <c r="C11" s="17"/>
      <c r="D11" s="118"/>
      <c r="E11" s="127">
        <v>3829399.2532999995</v>
      </c>
      <c r="F11" s="151">
        <v>2877789.8873786069</v>
      </c>
      <c r="G11" s="151">
        <v>2824245.8584527853</v>
      </c>
      <c r="H11" s="244">
        <v>9531434.9991313927</v>
      </c>
      <c r="I11" s="151">
        <v>4297009.8047096096</v>
      </c>
      <c r="J11" s="151">
        <v>1711786.0957644405</v>
      </c>
      <c r="K11" s="128">
        <v>2522550.9397591511</v>
      </c>
      <c r="L11" s="128">
        <v>8531346.840233203</v>
      </c>
      <c r="M11" s="128">
        <v>18062781.839364596</v>
      </c>
      <c r="N11" s="127">
        <v>2495861.4108700012</v>
      </c>
      <c r="O11" s="128">
        <v>2864841.3357152315</v>
      </c>
      <c r="P11" s="128">
        <f>+SUM(M11:O11)</f>
        <v>23423484.585949827</v>
      </c>
    </row>
    <row r="12" spans="1:16">
      <c r="A12" s="20"/>
      <c r="B12" s="17" t="s">
        <v>8</v>
      </c>
      <c r="C12" s="17"/>
      <c r="D12" s="118"/>
      <c r="E12" s="127">
        <v>3300226.78</v>
      </c>
      <c r="F12" s="151">
        <v>2431470.33</v>
      </c>
      <c r="G12" s="151">
        <v>2398286.8318107179</v>
      </c>
      <c r="H12" s="244">
        <v>8129983.9418107178</v>
      </c>
      <c r="I12" s="151">
        <v>3762290.872</v>
      </c>
      <c r="J12" s="151">
        <v>1228168.69</v>
      </c>
      <c r="K12" s="128">
        <v>2045161.1340000001</v>
      </c>
      <c r="L12" s="128">
        <v>7035620.6960000005</v>
      </c>
      <c r="M12" s="128">
        <v>15165604.637810718</v>
      </c>
      <c r="N12" s="127">
        <v>1986178.746</v>
      </c>
      <c r="O12" s="128">
        <v>2365535.2050000001</v>
      </c>
      <c r="P12" s="128">
        <f t="shared" ref="P12:P30" si="0">+SUM(M12:O12)</f>
        <v>19517318.58881072</v>
      </c>
    </row>
    <row r="13" spans="1:16">
      <c r="A13" s="83"/>
      <c r="B13" s="81"/>
      <c r="C13" s="81" t="s">
        <v>69</v>
      </c>
      <c r="D13" s="198"/>
      <c r="E13" s="127">
        <v>62818.3572033745</v>
      </c>
      <c r="F13" s="193">
        <v>52176.869405409503</v>
      </c>
      <c r="G13" s="193">
        <v>62285.498716937494</v>
      </c>
      <c r="H13" s="245">
        <v>177280.72532572149</v>
      </c>
      <c r="I13" s="151">
        <v>63952.423903969</v>
      </c>
      <c r="J13" s="193">
        <v>23348.460826957198</v>
      </c>
      <c r="K13" s="194">
        <v>-57355.567892059102</v>
      </c>
      <c r="L13" s="194">
        <v>29945.316838867089</v>
      </c>
      <c r="M13" s="194">
        <v>207226.04216458858</v>
      </c>
      <c r="N13" s="192">
        <v>-225031.04640481298</v>
      </c>
      <c r="O13" s="194">
        <v>24832.809158082298</v>
      </c>
      <c r="P13" s="128">
        <f t="shared" si="0"/>
        <v>7027.8049178578985</v>
      </c>
    </row>
    <row r="14" spans="1:16">
      <c r="A14" s="83"/>
      <c r="B14" s="81"/>
      <c r="C14" s="81" t="s">
        <v>59</v>
      </c>
      <c r="D14" s="198"/>
      <c r="E14" s="127">
        <v>3237408.4227966252</v>
      </c>
      <c r="F14" s="193">
        <v>2379293.4605945908</v>
      </c>
      <c r="G14" s="193">
        <v>2336001.3330937806</v>
      </c>
      <c r="H14" s="245">
        <v>7952703.2164849974</v>
      </c>
      <c r="I14" s="151">
        <v>3698338.4480960309</v>
      </c>
      <c r="J14" s="193">
        <v>1204820.2291730428</v>
      </c>
      <c r="K14" s="194">
        <v>2102516.7018920593</v>
      </c>
      <c r="L14" s="194">
        <v>7005675.3791611325</v>
      </c>
      <c r="M14" s="194">
        <v>14958378.59564613</v>
      </c>
      <c r="N14" s="192">
        <v>2211209.7924048132</v>
      </c>
      <c r="O14" s="194">
        <v>2340702.395841918</v>
      </c>
      <c r="P14" s="128">
        <f t="shared" si="0"/>
        <v>19510290.783892862</v>
      </c>
    </row>
    <row r="15" spans="1:16">
      <c r="A15" s="20"/>
      <c r="B15" s="17" t="s">
        <v>103</v>
      </c>
      <c r="C15" s="17"/>
      <c r="D15" s="118"/>
      <c r="E15" s="127">
        <v>86336.321511421498</v>
      </c>
      <c r="F15" s="151">
        <v>37713.606241324</v>
      </c>
      <c r="G15" s="151">
        <v>33173.061978277314</v>
      </c>
      <c r="H15" s="244">
        <v>157222.9897310228</v>
      </c>
      <c r="I15" s="151">
        <v>46127.360219999995</v>
      </c>
      <c r="J15" s="151">
        <v>43784.918310000001</v>
      </c>
      <c r="K15" s="128">
        <v>42117.368800000004</v>
      </c>
      <c r="L15" s="128">
        <v>132029.64733000001</v>
      </c>
      <c r="M15" s="128">
        <v>289252.6370610228</v>
      </c>
      <c r="N15" s="127">
        <v>43898.058060000003</v>
      </c>
      <c r="O15" s="128">
        <v>47410.429950000005</v>
      </c>
      <c r="P15" s="128">
        <f t="shared" si="0"/>
        <v>380561.12507102283</v>
      </c>
    </row>
    <row r="16" spans="1:16">
      <c r="A16" s="20"/>
      <c r="B16" s="17" t="s">
        <v>9</v>
      </c>
      <c r="C16" s="17"/>
      <c r="D16" s="118"/>
      <c r="E16" s="127">
        <v>211153.63699999999</v>
      </c>
      <c r="F16" s="151">
        <v>186898.24299999999</v>
      </c>
      <c r="G16" s="151">
        <v>155669.67600000001</v>
      </c>
      <c r="H16" s="244">
        <v>553721.55599999998</v>
      </c>
      <c r="I16" s="151">
        <v>201093.389</v>
      </c>
      <c r="J16" s="151">
        <v>202715.47200000001</v>
      </c>
      <c r="K16" s="128">
        <v>217786.628</v>
      </c>
      <c r="L16" s="128">
        <v>621595.48900000006</v>
      </c>
      <c r="M16" s="128">
        <v>1175317.0449999999</v>
      </c>
      <c r="N16" s="127">
        <v>198558.55</v>
      </c>
      <c r="O16" s="128">
        <v>200136.296</v>
      </c>
      <c r="P16" s="128">
        <f t="shared" si="0"/>
        <v>1574011.8910000001</v>
      </c>
    </row>
    <row r="17" spans="1:16">
      <c r="A17" s="20"/>
      <c r="B17" s="17" t="s">
        <v>56</v>
      </c>
      <c r="C17" s="17"/>
      <c r="D17" s="118"/>
      <c r="E17" s="127">
        <v>5030.1369999999997</v>
      </c>
      <c r="F17" s="151">
        <v>5435.8770000000004</v>
      </c>
      <c r="G17" s="151">
        <v>5078.116</v>
      </c>
      <c r="H17" s="244">
        <v>15544.13</v>
      </c>
      <c r="I17" s="151">
        <v>5324.6019999999999</v>
      </c>
      <c r="J17" s="151">
        <v>5577.0879999999997</v>
      </c>
      <c r="K17" s="128">
        <v>11143.075999999999</v>
      </c>
      <c r="L17" s="128">
        <v>22044.765999999996</v>
      </c>
      <c r="M17" s="128">
        <v>37588.895999999993</v>
      </c>
      <c r="N17" s="127">
        <v>6149.8029999999999</v>
      </c>
      <c r="O17" s="128">
        <v>5187.1499999999996</v>
      </c>
      <c r="P17" s="128">
        <f t="shared" si="0"/>
        <v>48925.848999999995</v>
      </c>
    </row>
    <row r="18" spans="1:16">
      <c r="A18" s="20"/>
      <c r="B18" s="81" t="s">
        <v>57</v>
      </c>
      <c r="C18" s="17"/>
      <c r="D18" s="118"/>
      <c r="E18" s="127">
        <v>50834.981449999992</v>
      </c>
      <c r="F18" s="151">
        <v>50629.321738607206</v>
      </c>
      <c r="G18" s="151">
        <v>53900.4682065905</v>
      </c>
      <c r="H18" s="244">
        <v>155364.77139519769</v>
      </c>
      <c r="I18" s="151">
        <v>51777.098649610292</v>
      </c>
      <c r="J18" s="151">
        <v>69467.006484440702</v>
      </c>
      <c r="K18" s="128">
        <v>50732.548169150999</v>
      </c>
      <c r="L18" s="128">
        <v>171976.65330320201</v>
      </c>
      <c r="M18" s="128">
        <v>327341.42469839973</v>
      </c>
      <c r="N18" s="127">
        <v>78277.650150000001</v>
      </c>
      <c r="O18" s="128">
        <v>77996.115875231306</v>
      </c>
      <c r="P18" s="128">
        <f t="shared" si="0"/>
        <v>483615.19072363107</v>
      </c>
    </row>
    <row r="19" spans="1:16">
      <c r="A19" s="20"/>
      <c r="B19" s="17" t="s">
        <v>10</v>
      </c>
      <c r="C19" s="17"/>
      <c r="D19" s="118"/>
      <c r="E19" s="127">
        <v>73048.467300000004</v>
      </c>
      <c r="F19" s="151">
        <v>78594.936719999998</v>
      </c>
      <c r="G19" s="151">
        <v>83354.673930000004</v>
      </c>
      <c r="H19" s="244">
        <v>234998.07795000001</v>
      </c>
      <c r="I19" s="151">
        <v>70366.837029999995</v>
      </c>
      <c r="J19" s="151">
        <v>73199.16072</v>
      </c>
      <c r="K19" s="128">
        <v>67925.335179999995</v>
      </c>
      <c r="L19" s="128">
        <v>211491.33292999998</v>
      </c>
      <c r="M19" s="128">
        <v>446489.41087999998</v>
      </c>
      <c r="N19" s="127">
        <v>84236.621320000006</v>
      </c>
      <c r="O19" s="128">
        <v>75035.961060000001</v>
      </c>
      <c r="P19" s="128">
        <f t="shared" si="0"/>
        <v>605761.99326000002</v>
      </c>
    </row>
    <row r="20" spans="1:16">
      <c r="A20" s="20"/>
      <c r="B20" s="17" t="s">
        <v>11</v>
      </c>
      <c r="C20" s="17"/>
      <c r="D20" s="118"/>
      <c r="E20" s="127">
        <v>102768.92903857851</v>
      </c>
      <c r="F20" s="151">
        <v>87047.572678676006</v>
      </c>
      <c r="G20" s="151">
        <v>94783.030527200011</v>
      </c>
      <c r="H20" s="244">
        <v>284599.53224445455</v>
      </c>
      <c r="I20" s="151">
        <v>160029.64580999999</v>
      </c>
      <c r="J20" s="151">
        <v>88873.760250000007</v>
      </c>
      <c r="K20" s="128">
        <v>87684.849610000005</v>
      </c>
      <c r="L20" s="128">
        <v>336588.25566999998</v>
      </c>
      <c r="M20" s="128">
        <v>621187.78791445447</v>
      </c>
      <c r="N20" s="127">
        <v>98561.982340000002</v>
      </c>
      <c r="O20" s="128">
        <v>93540.177830000001</v>
      </c>
      <c r="P20" s="128">
        <f t="shared" si="0"/>
        <v>813289.94808445452</v>
      </c>
    </row>
    <row r="21" spans="1:16">
      <c r="A21" s="20"/>
      <c r="B21" s="17"/>
      <c r="C21" s="17"/>
      <c r="D21" s="174"/>
      <c r="E21" s="129"/>
      <c r="F21" s="45"/>
      <c r="G21" s="45"/>
      <c r="H21" s="246"/>
      <c r="I21" s="45"/>
      <c r="J21" s="45"/>
      <c r="K21" s="130"/>
      <c r="L21" s="130"/>
      <c r="M21" s="130"/>
      <c r="N21" s="129"/>
      <c r="O21" s="130"/>
      <c r="P21" s="130"/>
    </row>
    <row r="22" spans="1:16">
      <c r="A22" s="20" t="s">
        <v>12</v>
      </c>
      <c r="B22" s="17"/>
      <c r="C22" s="17"/>
      <c r="D22" s="118"/>
      <c r="E22" s="127">
        <v>2413610.1466000001</v>
      </c>
      <c r="F22" s="151">
        <v>2300897.3552800003</v>
      </c>
      <c r="G22" s="151">
        <v>2781420.5755799999</v>
      </c>
      <c r="H22" s="244">
        <v>7495928.0774600003</v>
      </c>
      <c r="I22" s="151">
        <v>2565051.1022799998</v>
      </c>
      <c r="J22" s="151">
        <v>2553407.9775</v>
      </c>
      <c r="K22" s="128">
        <v>2693075.5548800002</v>
      </c>
      <c r="L22" s="128">
        <v>7811534.6346599991</v>
      </c>
      <c r="M22" s="128">
        <v>15307462.71212</v>
      </c>
      <c r="N22" s="127">
        <v>2735236.3205955555</v>
      </c>
      <c r="O22" s="128">
        <v>2659611.01529</v>
      </c>
      <c r="P22" s="128">
        <f t="shared" si="0"/>
        <v>20702310.048005555</v>
      </c>
    </row>
    <row r="23" spans="1:16">
      <c r="A23" s="20"/>
      <c r="B23" s="17" t="s">
        <v>13</v>
      </c>
      <c r="C23" s="17"/>
      <c r="D23" s="118"/>
      <c r="E23" s="127">
        <v>609078.97125000006</v>
      </c>
      <c r="F23" s="151">
        <v>578825.77951999998</v>
      </c>
      <c r="G23" s="151">
        <v>766904.73193999997</v>
      </c>
      <c r="H23" s="244">
        <v>1954809.4827100001</v>
      </c>
      <c r="I23" s="151">
        <v>599679.88526000001</v>
      </c>
      <c r="J23" s="151">
        <v>591949.59331999999</v>
      </c>
      <c r="K23" s="128">
        <v>755690.59299999999</v>
      </c>
      <c r="L23" s="128">
        <v>1947320.0715799998</v>
      </c>
      <c r="M23" s="128">
        <v>3902129.5542899999</v>
      </c>
      <c r="N23" s="127">
        <v>585777.50567999994</v>
      </c>
      <c r="O23" s="128">
        <v>599975.73421000002</v>
      </c>
      <c r="P23" s="128">
        <f t="shared" si="0"/>
        <v>5087882.7941800002</v>
      </c>
    </row>
    <row r="24" spans="1:16">
      <c r="A24" s="20"/>
      <c r="B24" s="17" t="s">
        <v>14</v>
      </c>
      <c r="C24" s="17"/>
      <c r="D24" s="118"/>
      <c r="E24" s="127">
        <v>186122.73330000002</v>
      </c>
      <c r="F24" s="151">
        <v>210848.85171999998</v>
      </c>
      <c r="G24" s="151">
        <v>279046.61125999998</v>
      </c>
      <c r="H24" s="244">
        <v>676018.19628000003</v>
      </c>
      <c r="I24" s="151">
        <v>241508.10759999999</v>
      </c>
      <c r="J24" s="151">
        <v>265197.89314</v>
      </c>
      <c r="K24" s="128">
        <v>255356.22284</v>
      </c>
      <c r="L24" s="128">
        <v>762062.22357999999</v>
      </c>
      <c r="M24" s="128">
        <v>1438080.41986</v>
      </c>
      <c r="N24" s="127">
        <v>268353.47821999999</v>
      </c>
      <c r="O24" s="128">
        <v>296065.17628000001</v>
      </c>
      <c r="P24" s="128">
        <f t="shared" si="0"/>
        <v>2002499.07436</v>
      </c>
    </row>
    <row r="25" spans="1:16">
      <c r="A25" s="20"/>
      <c r="B25" s="17" t="s">
        <v>15</v>
      </c>
      <c r="C25" s="17"/>
      <c r="D25" s="118"/>
      <c r="E25" s="127">
        <v>333260.41970000003</v>
      </c>
      <c r="F25" s="151">
        <v>47947.905039999998</v>
      </c>
      <c r="G25" s="151">
        <v>129477.34275</v>
      </c>
      <c r="H25" s="244">
        <v>510685.66749000002</v>
      </c>
      <c r="I25" s="151">
        <v>43445.401930000007</v>
      </c>
      <c r="J25" s="151">
        <v>74506.452819999991</v>
      </c>
      <c r="K25" s="128">
        <v>-30668.949250000005</v>
      </c>
      <c r="L25" s="128">
        <v>87282.905499999993</v>
      </c>
      <c r="M25" s="128">
        <v>597968.57299000002</v>
      </c>
      <c r="N25" s="127">
        <v>268105.77918555553</v>
      </c>
      <c r="O25" s="128">
        <v>29081.982650000002</v>
      </c>
      <c r="P25" s="128">
        <f t="shared" si="0"/>
        <v>895156.33482555556</v>
      </c>
    </row>
    <row r="26" spans="1:16">
      <c r="A26" s="20"/>
      <c r="B26" s="17" t="s">
        <v>58</v>
      </c>
      <c r="C26" s="17"/>
      <c r="D26" s="118"/>
      <c r="E26" s="127">
        <v>755908.63269999996</v>
      </c>
      <c r="F26" s="151">
        <v>953585.78096</v>
      </c>
      <c r="G26" s="151">
        <v>956667.03156000003</v>
      </c>
      <c r="H26" s="244">
        <v>2666161.4452200001</v>
      </c>
      <c r="I26" s="151">
        <v>1156402.13063</v>
      </c>
      <c r="J26" s="151">
        <v>1047958.24966</v>
      </c>
      <c r="K26" s="128">
        <v>1181735.34329</v>
      </c>
      <c r="L26" s="128">
        <v>3386095.72358</v>
      </c>
      <c r="M26" s="128">
        <v>6052257.1688000001</v>
      </c>
      <c r="N26" s="127">
        <v>1068881.4669600001</v>
      </c>
      <c r="O26" s="128">
        <v>1196362.50566</v>
      </c>
      <c r="P26" s="128">
        <f t="shared" si="0"/>
        <v>8317501.1414200002</v>
      </c>
    </row>
    <row r="27" spans="1:16">
      <c r="A27" s="20"/>
      <c r="B27" s="17" t="s">
        <v>60</v>
      </c>
      <c r="C27" s="17"/>
      <c r="D27" s="118"/>
      <c r="E27" s="127">
        <v>527482.25994999998</v>
      </c>
      <c r="F27" s="151">
        <v>503216.57504000003</v>
      </c>
      <c r="G27" s="151">
        <v>645133.36707000004</v>
      </c>
      <c r="H27" s="244">
        <v>1675832.20206</v>
      </c>
      <c r="I27" s="151">
        <v>518865.549</v>
      </c>
      <c r="J27" s="151">
        <v>572020.62105000007</v>
      </c>
      <c r="K27" s="128">
        <v>526827.41799999995</v>
      </c>
      <c r="L27" s="128">
        <v>1617713.5880499999</v>
      </c>
      <c r="M27" s="128">
        <v>3293545.7901099999</v>
      </c>
      <c r="N27" s="127">
        <v>530847.49254999997</v>
      </c>
      <c r="O27" s="128">
        <v>533818.38199999998</v>
      </c>
      <c r="P27" s="128">
        <f t="shared" si="0"/>
        <v>4358211.6646600002</v>
      </c>
    </row>
    <row r="28" spans="1:16">
      <c r="A28" s="20"/>
      <c r="B28" s="17" t="s">
        <v>16</v>
      </c>
      <c r="C28" s="17"/>
      <c r="D28" s="118"/>
      <c r="E28" s="127">
        <v>1757.1297</v>
      </c>
      <c r="F28" s="151">
        <v>6472.4629999999997</v>
      </c>
      <c r="G28" s="151">
        <v>4191.491</v>
      </c>
      <c r="H28" s="244">
        <v>12421.083699999999</v>
      </c>
      <c r="I28" s="151">
        <v>5150.0278600000001</v>
      </c>
      <c r="J28" s="151">
        <v>1775.16751</v>
      </c>
      <c r="K28" s="128">
        <v>4134.9269999999997</v>
      </c>
      <c r="L28" s="128">
        <v>11060.122370000001</v>
      </c>
      <c r="M28" s="128">
        <v>23481.20607</v>
      </c>
      <c r="N28" s="127">
        <v>13270.598</v>
      </c>
      <c r="O28" s="128">
        <v>4307.2344899999998</v>
      </c>
      <c r="P28" s="128">
        <f t="shared" si="0"/>
        <v>41059.038560000001</v>
      </c>
    </row>
    <row r="29" spans="1:16">
      <c r="A29" s="20"/>
      <c r="B29" s="17"/>
      <c r="C29" s="17"/>
      <c r="D29" s="118"/>
      <c r="E29" s="127"/>
      <c r="F29" s="151"/>
      <c r="G29" s="151"/>
      <c r="H29" s="244"/>
      <c r="I29" s="151"/>
      <c r="J29" s="151"/>
      <c r="K29" s="128"/>
      <c r="L29" s="128"/>
      <c r="M29" s="128"/>
      <c r="N29" s="127"/>
      <c r="O29" s="128"/>
      <c r="P29" s="128"/>
    </row>
    <row r="30" spans="1:16">
      <c r="A30" s="22" t="s">
        <v>17</v>
      </c>
      <c r="B30" s="23"/>
      <c r="C30" s="23"/>
      <c r="D30" s="118"/>
      <c r="E30" s="127">
        <v>1415789.1066999994</v>
      </c>
      <c r="F30" s="151">
        <v>576892.53209860669</v>
      </c>
      <c r="G30" s="151">
        <v>42825.282872785348</v>
      </c>
      <c r="H30" s="244">
        <v>2035506.9216713924</v>
      </c>
      <c r="I30" s="151">
        <v>1731958.7024296098</v>
      </c>
      <c r="J30" s="151">
        <v>-841621.88173555955</v>
      </c>
      <c r="K30" s="128">
        <v>-170524.61512084911</v>
      </c>
      <c r="L30" s="128">
        <v>719812.20557320397</v>
      </c>
      <c r="M30" s="128">
        <v>2755319.1272445954</v>
      </c>
      <c r="N30" s="127">
        <v>-239374.90972555429</v>
      </c>
      <c r="O30" s="128">
        <v>205230.32042523148</v>
      </c>
      <c r="P30" s="128">
        <f t="shared" si="0"/>
        <v>2721174.5379442726</v>
      </c>
    </row>
    <row r="31" spans="1:16">
      <c r="A31" s="20"/>
      <c r="B31" s="17"/>
      <c r="C31" s="17"/>
      <c r="D31" s="118"/>
      <c r="E31" s="127"/>
      <c r="F31" s="151"/>
      <c r="G31" s="151"/>
      <c r="H31" s="244"/>
      <c r="I31" s="151"/>
      <c r="J31" s="151"/>
      <c r="K31" s="128"/>
      <c r="L31" s="128"/>
      <c r="M31" s="128"/>
      <c r="N31" s="127"/>
      <c r="O31" s="128"/>
      <c r="P31" s="128"/>
    </row>
    <row r="32" spans="1:16">
      <c r="A32" s="19" t="s">
        <v>18</v>
      </c>
      <c r="B32" s="17"/>
      <c r="C32" s="17"/>
      <c r="D32" s="118"/>
      <c r="E32" s="127"/>
      <c r="F32" s="151"/>
      <c r="G32" s="151"/>
      <c r="H32" s="244"/>
      <c r="I32" s="151"/>
      <c r="J32" s="151"/>
      <c r="K32" s="128"/>
      <c r="L32" s="128"/>
      <c r="M32" s="128"/>
      <c r="N32" s="127"/>
      <c r="O32" s="128"/>
      <c r="P32" s="128"/>
    </row>
    <row r="33" spans="1:17">
      <c r="A33" s="20" t="s">
        <v>19</v>
      </c>
      <c r="B33" s="17"/>
      <c r="C33" s="17"/>
      <c r="D33" s="118"/>
      <c r="E33" s="127">
        <v>289715.83364999999</v>
      </c>
      <c r="F33" s="151">
        <v>379325.76155999996</v>
      </c>
      <c r="G33" s="151">
        <v>539725.64451999997</v>
      </c>
      <c r="H33" s="244">
        <v>1208767.23973</v>
      </c>
      <c r="I33" s="151">
        <v>479209.33642000001</v>
      </c>
      <c r="J33" s="151">
        <v>528192.99177999992</v>
      </c>
      <c r="K33" s="128">
        <v>546237.84580999997</v>
      </c>
      <c r="L33" s="128">
        <v>1553640.17401</v>
      </c>
      <c r="M33" s="128">
        <v>2762407.4137400002</v>
      </c>
      <c r="N33" s="127">
        <v>503585.76232999994</v>
      </c>
      <c r="O33" s="128">
        <v>508713.12076000008</v>
      </c>
      <c r="P33" s="128">
        <f t="shared" ref="P33:P36" si="1">+SUM(M33:O33)</f>
        <v>3774706.2968300004</v>
      </c>
    </row>
    <row r="34" spans="1:17">
      <c r="A34" s="20"/>
      <c r="B34" s="17" t="s">
        <v>20</v>
      </c>
      <c r="C34" s="17"/>
      <c r="D34" s="118"/>
      <c r="E34" s="127">
        <v>1753.69</v>
      </c>
      <c r="F34" s="151">
        <v>1041.979</v>
      </c>
      <c r="G34" s="151">
        <v>3986.1210000000001</v>
      </c>
      <c r="H34" s="244">
        <v>6781.79</v>
      </c>
      <c r="I34" s="151">
        <v>3696.0529999999999</v>
      </c>
      <c r="J34" s="151">
        <v>1305.6030000000001</v>
      </c>
      <c r="K34" s="128">
        <v>2772.0349999999999</v>
      </c>
      <c r="L34" s="128">
        <v>7773.6909999999998</v>
      </c>
      <c r="M34" s="128">
        <v>14555.481</v>
      </c>
      <c r="N34" s="127">
        <v>2060.4009999999998</v>
      </c>
      <c r="O34" s="128">
        <v>3590.4209999999998</v>
      </c>
      <c r="P34" s="128">
        <f t="shared" si="1"/>
        <v>20206.302999999996</v>
      </c>
    </row>
    <row r="35" spans="1:17">
      <c r="A35" s="20"/>
      <c r="B35" s="17" t="s">
        <v>21</v>
      </c>
      <c r="C35" s="17"/>
      <c r="D35" s="118"/>
      <c r="E35" s="127">
        <v>110167.27365</v>
      </c>
      <c r="F35" s="151">
        <v>209824.59156</v>
      </c>
      <c r="G35" s="151">
        <v>291438.83752</v>
      </c>
      <c r="H35" s="244">
        <v>611430.70273000002</v>
      </c>
      <c r="I35" s="151">
        <v>263115.79342</v>
      </c>
      <c r="J35" s="151">
        <v>248814.48978</v>
      </c>
      <c r="K35" s="128">
        <v>299849.42381000001</v>
      </c>
      <c r="L35" s="128">
        <v>811779.70701000001</v>
      </c>
      <c r="M35" s="128">
        <v>1423210.40974</v>
      </c>
      <c r="N35" s="127">
        <v>277355.40732999996</v>
      </c>
      <c r="O35" s="128">
        <v>266143.07276000001</v>
      </c>
      <c r="P35" s="128">
        <f t="shared" si="1"/>
        <v>1966708.8898299998</v>
      </c>
    </row>
    <row r="36" spans="1:17">
      <c r="A36" s="20"/>
      <c r="B36" s="17" t="s">
        <v>22</v>
      </c>
      <c r="C36" s="17"/>
      <c r="D36" s="118"/>
      <c r="E36" s="127">
        <v>181302.25</v>
      </c>
      <c r="F36" s="151">
        <v>170543.14899999998</v>
      </c>
      <c r="G36" s="151">
        <v>252272.92800000001</v>
      </c>
      <c r="H36" s="244">
        <v>604118.32700000005</v>
      </c>
      <c r="I36" s="151">
        <v>219789.59599999999</v>
      </c>
      <c r="J36" s="151">
        <v>280684.10499999998</v>
      </c>
      <c r="K36" s="128">
        <v>249160.45699999999</v>
      </c>
      <c r="L36" s="128">
        <v>749634.15800000005</v>
      </c>
      <c r="M36" s="128">
        <v>1353752.4850000001</v>
      </c>
      <c r="N36" s="127">
        <v>228290.75599999999</v>
      </c>
      <c r="O36" s="128">
        <v>246160.46900000001</v>
      </c>
      <c r="P36" s="128">
        <f t="shared" si="1"/>
        <v>1828203.7100000002</v>
      </c>
    </row>
    <row r="37" spans="1:17">
      <c r="A37" s="20"/>
      <c r="B37" s="17"/>
      <c r="C37" s="17"/>
      <c r="D37" s="118"/>
      <c r="E37" s="127"/>
      <c r="F37" s="151"/>
      <c r="G37" s="151"/>
      <c r="H37" s="244"/>
      <c r="I37" s="151"/>
      <c r="J37" s="151"/>
      <c r="K37" s="128"/>
      <c r="L37" s="128"/>
      <c r="M37" s="128"/>
      <c r="N37" s="127"/>
      <c r="O37" s="128"/>
      <c r="P37" s="128"/>
    </row>
    <row r="38" spans="1:17">
      <c r="A38" s="24" t="s">
        <v>61</v>
      </c>
      <c r="B38" s="25"/>
      <c r="C38" s="25"/>
      <c r="D38" s="120"/>
      <c r="E38" s="131">
        <v>3831152.9432999995</v>
      </c>
      <c r="F38" s="152">
        <v>2878831.8663786068</v>
      </c>
      <c r="G38" s="152">
        <v>2828231.9794527851</v>
      </c>
      <c r="H38" s="247">
        <v>9538216.7891313918</v>
      </c>
      <c r="I38" s="152">
        <v>4300705.8577096099</v>
      </c>
      <c r="J38" s="152">
        <v>1713091.6987644404</v>
      </c>
      <c r="K38" s="132">
        <v>2525322.9747591512</v>
      </c>
      <c r="L38" s="132">
        <v>8539120.5312332027</v>
      </c>
      <c r="M38" s="132">
        <v>18077337.320364594</v>
      </c>
      <c r="N38" s="131">
        <v>2497921.8118700013</v>
      </c>
      <c r="O38" s="132">
        <v>2868431.7567152316</v>
      </c>
      <c r="P38" s="132">
        <f t="shared" ref="P38:P40" si="2">+SUM(M38:O38)</f>
        <v>23443690.888949826</v>
      </c>
    </row>
    <row r="39" spans="1:17">
      <c r="A39" s="24" t="s">
        <v>62</v>
      </c>
      <c r="B39" s="25"/>
      <c r="C39" s="25"/>
      <c r="D39" s="120"/>
      <c r="E39" s="131">
        <v>2705079.67025</v>
      </c>
      <c r="F39" s="152">
        <v>2681265.0958400005</v>
      </c>
      <c r="G39" s="152">
        <v>3325132.3410999998</v>
      </c>
      <c r="H39" s="247">
        <v>8711477.1071899999</v>
      </c>
      <c r="I39" s="152">
        <v>3047956.4916999997</v>
      </c>
      <c r="J39" s="152">
        <v>3082906.57228</v>
      </c>
      <c r="K39" s="132">
        <v>3242085.4356900002</v>
      </c>
      <c r="L39" s="132">
        <v>9372948.4996699989</v>
      </c>
      <c r="M39" s="132">
        <v>18084425.606860001</v>
      </c>
      <c r="N39" s="131">
        <v>3240882.4839255554</v>
      </c>
      <c r="O39" s="132">
        <v>3171914.5570499999</v>
      </c>
      <c r="P39" s="132">
        <f t="shared" si="2"/>
        <v>24497222.647835556</v>
      </c>
    </row>
    <row r="40" spans="1:17">
      <c r="A40" s="24" t="s">
        <v>23</v>
      </c>
      <c r="B40" s="25"/>
      <c r="C40" s="25"/>
      <c r="D40" s="120"/>
      <c r="E40" s="131">
        <v>1126073.2730499995</v>
      </c>
      <c r="F40" s="152">
        <v>197566.77053860622</v>
      </c>
      <c r="G40" s="152">
        <v>-496900.36164721474</v>
      </c>
      <c r="H40" s="247">
        <v>826739.6819413919</v>
      </c>
      <c r="I40" s="152">
        <v>1252749.3660096102</v>
      </c>
      <c r="J40" s="240">
        <v>-1369814.8735155596</v>
      </c>
      <c r="K40" s="164">
        <v>-716762.46093084896</v>
      </c>
      <c r="L40" s="164">
        <v>-833827.96843679622</v>
      </c>
      <c r="M40" s="164">
        <v>-7088.2864954061806</v>
      </c>
      <c r="N40" s="256">
        <v>-742960.67205555411</v>
      </c>
      <c r="O40" s="164">
        <v>-303482.80033476837</v>
      </c>
      <c r="P40" s="132">
        <f t="shared" si="2"/>
        <v>-1053531.7588857287</v>
      </c>
      <c r="Q40" s="270"/>
    </row>
    <row r="41" spans="1:17">
      <c r="A41" s="27"/>
      <c r="B41" s="28"/>
      <c r="C41" s="28"/>
      <c r="D41" s="216"/>
      <c r="E41" s="133"/>
      <c r="F41" s="153"/>
      <c r="G41" s="153"/>
      <c r="H41" s="248"/>
      <c r="I41" s="153"/>
      <c r="J41" s="153"/>
      <c r="K41" s="134"/>
      <c r="L41" s="134"/>
      <c r="M41" s="134"/>
      <c r="N41" s="133"/>
      <c r="O41" s="134"/>
      <c r="P41" s="134"/>
    </row>
    <row r="42" spans="1:17">
      <c r="A42" s="19" t="s">
        <v>24</v>
      </c>
      <c r="B42" s="17"/>
      <c r="C42" s="17"/>
      <c r="D42" s="174"/>
      <c r="E42" s="129"/>
      <c r="F42" s="45"/>
      <c r="G42" s="45"/>
      <c r="H42" s="246"/>
      <c r="I42" s="45"/>
      <c r="J42" s="45"/>
      <c r="K42" s="130"/>
      <c r="L42" s="130"/>
      <c r="M42" s="130"/>
      <c r="N42" s="129"/>
      <c r="O42" s="130"/>
      <c r="P42" s="130"/>
    </row>
    <row r="43" spans="1:17">
      <c r="A43" s="19"/>
      <c r="B43" s="17"/>
      <c r="C43" s="17"/>
      <c r="D43" s="174"/>
      <c r="E43" s="129"/>
      <c r="F43" s="45"/>
      <c r="G43" s="45"/>
      <c r="H43" s="246"/>
      <c r="I43" s="45"/>
      <c r="J43" s="45"/>
      <c r="K43" s="130"/>
      <c r="L43" s="130"/>
      <c r="M43" s="130"/>
      <c r="N43" s="129"/>
      <c r="O43" s="130"/>
      <c r="P43" s="130"/>
    </row>
    <row r="44" spans="1:17">
      <c r="A44" s="20" t="s">
        <v>25</v>
      </c>
      <c r="B44" s="17"/>
      <c r="C44" s="17"/>
      <c r="D44" s="118"/>
      <c r="E44" s="127">
        <v>1989843.4500999996</v>
      </c>
      <c r="F44" s="154">
        <v>-66190.471541392792</v>
      </c>
      <c r="G44" s="154">
        <v>-644762.15952721389</v>
      </c>
      <c r="H44" s="21">
        <v>1278890.8190313936</v>
      </c>
      <c r="I44" s="151">
        <v>1819791.3485496102</v>
      </c>
      <c r="J44" s="154">
        <v>-455600.70536555932</v>
      </c>
      <c r="K44" s="118">
        <v>1358565.2041191508</v>
      </c>
      <c r="L44" s="118">
        <v>2722755.8473032019</v>
      </c>
      <c r="M44" s="118">
        <v>4001646.6663345937</v>
      </c>
      <c r="N44" s="117">
        <v>-1037175.41574</v>
      </c>
      <c r="O44" s="118">
        <v>138506.78166523128</v>
      </c>
      <c r="P44" s="128">
        <f t="shared" ref="P44:P57" si="3">+SUM(M44:O44)</f>
        <v>3102978.0322598247</v>
      </c>
    </row>
    <row r="45" spans="1:17">
      <c r="A45" s="20" t="s">
        <v>26</v>
      </c>
      <c r="B45" s="17"/>
      <c r="C45" s="17"/>
      <c r="D45" s="118"/>
      <c r="E45" s="127">
        <v>-169720.3455</v>
      </c>
      <c r="F45" s="154">
        <v>3548.3317600000009</v>
      </c>
      <c r="G45" s="154">
        <v>2113.1306999999979</v>
      </c>
      <c r="H45" s="21">
        <v>-164058.88303999999</v>
      </c>
      <c r="I45" s="151">
        <v>3947.7404500000011</v>
      </c>
      <c r="J45" s="154">
        <v>6319.3047699999988</v>
      </c>
      <c r="K45" s="118">
        <v>-12836.819880000003</v>
      </c>
      <c r="L45" s="118">
        <v>-2569.7746599999955</v>
      </c>
      <c r="M45" s="118">
        <v>-166628.65769999995</v>
      </c>
      <c r="N45" s="117">
        <v>2035.5219399999969</v>
      </c>
      <c r="O45" s="118">
        <v>4751.4628400000001</v>
      </c>
      <c r="P45" s="128">
        <f t="shared" si="3"/>
        <v>-159841.67291999995</v>
      </c>
    </row>
    <row r="46" spans="1:17">
      <c r="A46" s="20"/>
      <c r="B46" s="17" t="s">
        <v>27</v>
      </c>
      <c r="C46" s="17"/>
      <c r="D46" s="118"/>
      <c r="E46" s="127">
        <v>10546.349899999999</v>
      </c>
      <c r="F46" s="154">
        <v>16768.088680000001</v>
      </c>
      <c r="G46" s="154">
        <v>22048.540059999999</v>
      </c>
      <c r="H46" s="21">
        <v>49362.978640000001</v>
      </c>
      <c r="I46" s="151">
        <v>23589.030750000002</v>
      </c>
      <c r="J46" s="154">
        <v>24937.282169999999</v>
      </c>
      <c r="K46" s="118">
        <v>19401.96962</v>
      </c>
      <c r="L46" s="118">
        <v>67928.28254</v>
      </c>
      <c r="M46" s="118">
        <v>117291.26118</v>
      </c>
      <c r="N46" s="117">
        <v>17067.715799999998</v>
      </c>
      <c r="O46" s="118">
        <v>20602.916150000001</v>
      </c>
      <c r="P46" s="128">
        <f t="shared" si="3"/>
        <v>154961.89313000001</v>
      </c>
    </row>
    <row r="47" spans="1:17">
      <c r="A47" s="20"/>
      <c r="B47" s="17" t="s">
        <v>28</v>
      </c>
      <c r="C47" s="17"/>
      <c r="D47" s="118"/>
      <c r="E47" s="127">
        <v>180266.6954</v>
      </c>
      <c r="F47" s="154">
        <v>13219.75692</v>
      </c>
      <c r="G47" s="154">
        <v>19935.409360000001</v>
      </c>
      <c r="H47" s="21">
        <v>213421.86167999997</v>
      </c>
      <c r="I47" s="151">
        <v>19641.290300000001</v>
      </c>
      <c r="J47" s="154">
        <v>18617.9774</v>
      </c>
      <c r="K47" s="118">
        <v>32238.789500000003</v>
      </c>
      <c r="L47" s="118">
        <v>70498.057199999996</v>
      </c>
      <c r="M47" s="118">
        <v>283919.91887999995</v>
      </c>
      <c r="N47" s="117">
        <v>15032.193860000001</v>
      </c>
      <c r="O47" s="118">
        <v>15851.453310000001</v>
      </c>
      <c r="P47" s="128">
        <f t="shared" si="3"/>
        <v>314803.56604999996</v>
      </c>
    </row>
    <row r="48" spans="1:17">
      <c r="A48" s="20" t="s">
        <v>29</v>
      </c>
      <c r="B48" s="17"/>
      <c r="C48" s="17"/>
      <c r="D48" s="118"/>
      <c r="E48" s="127">
        <v>2487119.2942499993</v>
      </c>
      <c r="F48" s="154">
        <v>148657.10808000001</v>
      </c>
      <c r="G48" s="154">
        <v>-622090.23154999991</v>
      </c>
      <c r="H48" s="21">
        <v>2013686.1707800003</v>
      </c>
      <c r="I48" s="151">
        <v>757131.03010999993</v>
      </c>
      <c r="J48" s="154">
        <v>815891.12497999985</v>
      </c>
      <c r="K48" s="118">
        <v>1131208.5533399999</v>
      </c>
      <c r="L48" s="118">
        <v>2704230.7084299996</v>
      </c>
      <c r="M48" s="118">
        <v>4717916.879209999</v>
      </c>
      <c r="N48" s="117">
        <v>-909683.56001000002</v>
      </c>
      <c r="O48" s="118">
        <v>-111561.80807000003</v>
      </c>
      <c r="P48" s="128">
        <f t="shared" si="3"/>
        <v>3696671.5111299986</v>
      </c>
    </row>
    <row r="49" spans="1:16">
      <c r="A49" s="20"/>
      <c r="B49" s="17" t="s">
        <v>30</v>
      </c>
      <c r="C49" s="17"/>
      <c r="D49" s="118"/>
      <c r="E49" s="127">
        <v>4315907.6060499996</v>
      </c>
      <c r="F49" s="154">
        <v>307136.67336000002</v>
      </c>
      <c r="G49" s="154">
        <v>85730.926900000079</v>
      </c>
      <c r="H49" s="21">
        <v>4708775.2063100003</v>
      </c>
      <c r="I49" s="151">
        <v>1074074.1168799999</v>
      </c>
      <c r="J49" s="154">
        <v>1123014.4293399998</v>
      </c>
      <c r="K49" s="118">
        <v>1706620.52397</v>
      </c>
      <c r="L49" s="118">
        <v>3903709.0701899999</v>
      </c>
      <c r="M49" s="118">
        <v>8612484.2764999997</v>
      </c>
      <c r="N49" s="117">
        <v>-809980.44293999998</v>
      </c>
      <c r="O49" s="118">
        <v>-53626.200770000025</v>
      </c>
      <c r="P49" s="128">
        <f t="shared" si="3"/>
        <v>7748877.6327899992</v>
      </c>
    </row>
    <row r="50" spans="1:16">
      <c r="A50" s="20"/>
      <c r="B50" s="17" t="s">
        <v>31</v>
      </c>
      <c r="C50" s="17"/>
      <c r="D50" s="118"/>
      <c r="E50" s="127">
        <v>1828788.3118000003</v>
      </c>
      <c r="F50" s="154">
        <v>158479.56528000001</v>
      </c>
      <c r="G50" s="154">
        <v>707821.15844999999</v>
      </c>
      <c r="H50" s="21">
        <v>2695089.03553</v>
      </c>
      <c r="I50" s="151">
        <v>316943.08676999999</v>
      </c>
      <c r="J50" s="154">
        <v>307123.30436000001</v>
      </c>
      <c r="K50" s="118">
        <v>575411.97063000011</v>
      </c>
      <c r="L50" s="118">
        <v>1199478.3617600002</v>
      </c>
      <c r="M50" s="118">
        <v>3894567.3972900002</v>
      </c>
      <c r="N50" s="117">
        <v>99703.117070000008</v>
      </c>
      <c r="O50" s="118">
        <v>57935.607299999996</v>
      </c>
      <c r="P50" s="128">
        <f t="shared" si="3"/>
        <v>4052206.1216600002</v>
      </c>
    </row>
    <row r="51" spans="1:16">
      <c r="A51" s="20" t="s">
        <v>32</v>
      </c>
      <c r="B51" s="17"/>
      <c r="C51" s="17"/>
      <c r="D51" s="118"/>
      <c r="E51" s="127">
        <v>-413.90434999999707</v>
      </c>
      <c r="F51" s="154">
        <v>-278.81100000000151</v>
      </c>
      <c r="G51" s="154">
        <v>-747.46532999999181</v>
      </c>
      <c r="H51" s="21">
        <v>-1440.1806799999904</v>
      </c>
      <c r="I51" s="151">
        <v>-463.71876999999222</v>
      </c>
      <c r="J51" s="154">
        <v>-8679.392399999997</v>
      </c>
      <c r="K51" s="118">
        <v>1219.8683400000155</v>
      </c>
      <c r="L51" s="118">
        <v>-7923.2428299999738</v>
      </c>
      <c r="M51" s="118">
        <v>-9363.4235099999642</v>
      </c>
      <c r="N51" s="117">
        <v>-569.20027999996091</v>
      </c>
      <c r="O51" s="118">
        <v>-46543.511449999998</v>
      </c>
      <c r="P51" s="128">
        <f t="shared" si="3"/>
        <v>-56476.135239999923</v>
      </c>
    </row>
    <row r="52" spans="1:16">
      <c r="A52" s="20" t="s">
        <v>33</v>
      </c>
      <c r="B52" s="17"/>
      <c r="C52" s="17"/>
      <c r="D52" s="118"/>
      <c r="E52" s="127">
        <v>-327141.5943</v>
      </c>
      <c r="F52" s="154">
        <v>-218117.10038139281</v>
      </c>
      <c r="G52" s="154">
        <v>-24037.593347213897</v>
      </c>
      <c r="H52" s="21">
        <v>-569296.28802860668</v>
      </c>
      <c r="I52" s="151">
        <v>1059176.2967596103</v>
      </c>
      <c r="J52" s="154">
        <v>-1269131.7427155592</v>
      </c>
      <c r="K52" s="118">
        <v>238973.60231915099</v>
      </c>
      <c r="L52" s="118">
        <v>29018.156363202084</v>
      </c>
      <c r="M52" s="118">
        <v>-540278.13166540465</v>
      </c>
      <c r="N52" s="117">
        <v>-128958.17739</v>
      </c>
      <c r="O52" s="118">
        <v>291860.6383452313</v>
      </c>
      <c r="P52" s="128">
        <f t="shared" si="3"/>
        <v>-377375.67071017332</v>
      </c>
    </row>
    <row r="53" spans="1:16">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c r="A58" s="20"/>
      <c r="B58" s="17"/>
      <c r="C58" s="17"/>
      <c r="D58" s="118"/>
      <c r="E58" s="127"/>
      <c r="F58" s="151"/>
      <c r="G58" s="151"/>
      <c r="H58" s="244"/>
      <c r="I58" s="151"/>
      <c r="J58" s="151"/>
      <c r="K58" s="128"/>
      <c r="L58" s="128"/>
      <c r="M58" s="128"/>
      <c r="N58" s="127"/>
      <c r="O58" s="128"/>
      <c r="P58" s="128"/>
    </row>
    <row r="59" spans="1:16">
      <c r="A59" s="20" t="s">
        <v>37</v>
      </c>
      <c r="B59" s="17"/>
      <c r="C59" s="17"/>
      <c r="D59" s="118"/>
      <c r="E59" s="127">
        <v>863770.17705000006</v>
      </c>
      <c r="F59" s="154">
        <v>-263757.24208</v>
      </c>
      <c r="G59" s="154">
        <v>-147861.79788</v>
      </c>
      <c r="H59" s="21">
        <v>452151.13709000003</v>
      </c>
      <c r="I59" s="151">
        <v>567041.98254</v>
      </c>
      <c r="J59" s="154">
        <v>914214.16815000004</v>
      </c>
      <c r="K59" s="118">
        <v>2075327.6650499997</v>
      </c>
      <c r="L59" s="118">
        <v>3556583.8157399981</v>
      </c>
      <c r="M59" s="118">
        <v>4008734.9528299994</v>
      </c>
      <c r="N59" s="117">
        <v>-294214.74368444341</v>
      </c>
      <c r="O59" s="118">
        <v>441989.58199999999</v>
      </c>
      <c r="P59" s="128">
        <f t="shared" ref="P59:P70" si="4">+SUM(M59:O59)</f>
        <v>4156509.7911455561</v>
      </c>
    </row>
    <row r="60" spans="1:16">
      <c r="A60" s="20" t="s">
        <v>38</v>
      </c>
      <c r="B60" s="17"/>
      <c r="C60" s="17"/>
      <c r="D60" s="118"/>
      <c r="E60" s="127">
        <v>1463208.97645</v>
      </c>
      <c r="F60" s="154">
        <v>-26933.22308</v>
      </c>
      <c r="G60" s="154">
        <v>-5849.7218799999991</v>
      </c>
      <c r="H60" s="21">
        <v>1430426.03149</v>
      </c>
      <c r="I60" s="151">
        <v>-18446.777460000001</v>
      </c>
      <c r="J60" s="154">
        <v>-4241.1288500000001</v>
      </c>
      <c r="K60" s="118">
        <v>-11001.10795</v>
      </c>
      <c r="L60" s="118">
        <v>-33689.014260000004</v>
      </c>
      <c r="M60" s="118">
        <v>1396737.0172300001</v>
      </c>
      <c r="N60" s="117">
        <v>-977.31193000000007</v>
      </c>
      <c r="O60" s="118">
        <v>-10921.647000000001</v>
      </c>
      <c r="P60" s="128">
        <f t="shared" si="4"/>
        <v>1384838.0582999999</v>
      </c>
    </row>
    <row r="61" spans="1:16">
      <c r="A61" s="20"/>
      <c r="B61" s="17" t="s">
        <v>39</v>
      </c>
      <c r="C61" s="17"/>
      <c r="D61" s="118"/>
      <c r="E61" s="127">
        <v>1882511.77985</v>
      </c>
      <c r="F61" s="154">
        <v>1989.6220000000001</v>
      </c>
      <c r="G61" s="154">
        <v>3712.404</v>
      </c>
      <c r="H61" s="21">
        <v>1888213.8058500001</v>
      </c>
      <c r="I61" s="151">
        <v>2.7730000000000001</v>
      </c>
      <c r="J61" s="154">
        <v>-7.5490000000000004</v>
      </c>
      <c r="K61" s="118">
        <v>44.314999999999998</v>
      </c>
      <c r="L61" s="118">
        <v>39.539000000000001</v>
      </c>
      <c r="M61" s="118">
        <v>1888253.3448500002</v>
      </c>
      <c r="N61" s="117">
        <v>449.3</v>
      </c>
      <c r="O61" s="118">
        <v>0</v>
      </c>
      <c r="P61" s="128">
        <f t="shared" si="4"/>
        <v>1888702.6448500003</v>
      </c>
    </row>
    <row r="62" spans="1:16">
      <c r="A62" s="20"/>
      <c r="B62" s="17"/>
      <c r="C62" s="17" t="s">
        <v>40</v>
      </c>
      <c r="D62" s="118"/>
      <c r="E62" s="127">
        <v>1877981.8228500001</v>
      </c>
      <c r="F62" s="154">
        <v>0</v>
      </c>
      <c r="G62" s="154">
        <v>0</v>
      </c>
      <c r="H62" s="21">
        <v>1877981.8228500001</v>
      </c>
      <c r="I62" s="151">
        <v>0</v>
      </c>
      <c r="J62" s="154">
        <v>0</v>
      </c>
      <c r="K62" s="118">
        <v>0</v>
      </c>
      <c r="L62" s="118">
        <v>0</v>
      </c>
      <c r="M62" s="118">
        <v>1877981.8228500001</v>
      </c>
      <c r="N62" s="117">
        <v>0</v>
      </c>
      <c r="O62" s="118">
        <v>0</v>
      </c>
      <c r="P62" s="128">
        <f t="shared" si="4"/>
        <v>1877981.8228500001</v>
      </c>
    </row>
    <row r="63" spans="1:16">
      <c r="A63" s="20"/>
      <c r="B63" s="17"/>
      <c r="C63" s="17" t="s">
        <v>41</v>
      </c>
      <c r="D63" s="118"/>
      <c r="E63" s="127">
        <v>4529.9569999999367</v>
      </c>
      <c r="F63" s="154">
        <v>1989.6220000000001</v>
      </c>
      <c r="G63" s="154">
        <v>3712.404</v>
      </c>
      <c r="H63" s="21">
        <v>10231.983000000007</v>
      </c>
      <c r="I63" s="151">
        <v>2.7730000000000001</v>
      </c>
      <c r="J63" s="154">
        <v>-7.5490000000000004</v>
      </c>
      <c r="K63" s="118">
        <v>44.314999999999998</v>
      </c>
      <c r="L63" s="118">
        <v>39.539000000000001</v>
      </c>
      <c r="M63" s="118">
        <v>10271.522000000114</v>
      </c>
      <c r="N63" s="117">
        <v>449.3</v>
      </c>
      <c r="O63" s="118">
        <v>0</v>
      </c>
      <c r="P63" s="128">
        <f t="shared" si="4"/>
        <v>10720.822000000113</v>
      </c>
    </row>
    <row r="64" spans="1:16">
      <c r="A64" s="20"/>
      <c r="B64" s="17" t="s">
        <v>42</v>
      </c>
      <c r="C64" s="17"/>
      <c r="D64" s="118"/>
      <c r="E64" s="127">
        <v>419302.80340000003</v>
      </c>
      <c r="F64" s="154">
        <v>28922.845079999999</v>
      </c>
      <c r="G64" s="154">
        <v>9562.1258799999996</v>
      </c>
      <c r="H64" s="21">
        <v>457787.77436000004</v>
      </c>
      <c r="I64" s="151">
        <v>18449.550460000002</v>
      </c>
      <c r="J64" s="154">
        <v>4233.5798500000001</v>
      </c>
      <c r="K64" s="118">
        <v>11045.42295</v>
      </c>
      <c r="L64" s="118">
        <v>33728.553260000001</v>
      </c>
      <c r="M64" s="118">
        <v>491516.32762000005</v>
      </c>
      <c r="N64" s="117">
        <v>1426.61193</v>
      </c>
      <c r="O64" s="118">
        <v>10921.647000000001</v>
      </c>
      <c r="P64" s="128">
        <f t="shared" si="4"/>
        <v>503864.58655000007</v>
      </c>
    </row>
    <row r="65" spans="1:17">
      <c r="A65" s="20" t="s">
        <v>43</v>
      </c>
      <c r="B65" s="17"/>
      <c r="C65" s="17"/>
      <c r="D65" s="118"/>
      <c r="E65" s="127">
        <v>-533000.5003999999</v>
      </c>
      <c r="F65" s="154">
        <v>-179150.71799999999</v>
      </c>
      <c r="G65" s="154">
        <v>-89969.327000000005</v>
      </c>
      <c r="H65" s="21">
        <v>-802120.54539999994</v>
      </c>
      <c r="I65" s="151">
        <v>638437.45299999998</v>
      </c>
      <c r="J65" s="154">
        <v>968871.94299999997</v>
      </c>
      <c r="K65" s="118">
        <v>2140780.0809999998</v>
      </c>
      <c r="L65" s="118">
        <v>3748089.4769999981</v>
      </c>
      <c r="M65" s="118">
        <v>2945968.9315999988</v>
      </c>
      <c r="N65" s="117">
        <v>-240524.82630999899</v>
      </c>
      <c r="O65" s="118">
        <v>520518.016</v>
      </c>
      <c r="P65" s="128">
        <f t="shared" si="4"/>
        <v>3225962.1212899997</v>
      </c>
    </row>
    <row r="66" spans="1:17">
      <c r="A66" s="20"/>
      <c r="B66" s="17" t="s">
        <v>39</v>
      </c>
      <c r="C66" s="17"/>
      <c r="D66" s="118"/>
      <c r="E66" s="127">
        <v>0</v>
      </c>
      <c r="F66" s="154">
        <v>0</v>
      </c>
      <c r="G66" s="154">
        <v>0</v>
      </c>
      <c r="H66" s="21">
        <v>0</v>
      </c>
      <c r="I66" s="151">
        <v>647653.875</v>
      </c>
      <c r="J66" s="154">
        <v>5169401.1890000002</v>
      </c>
      <c r="K66" s="118">
        <v>5823303.818</v>
      </c>
      <c r="L66" s="118">
        <v>11640358.881999999</v>
      </c>
      <c r="M66" s="118">
        <v>11640358.881999999</v>
      </c>
      <c r="N66" s="117">
        <v>4087518.4070000001</v>
      </c>
      <c r="O66" s="118">
        <v>521132.37699999998</v>
      </c>
      <c r="P66" s="128">
        <f t="shared" si="4"/>
        <v>16249009.665999999</v>
      </c>
    </row>
    <row r="67" spans="1:17">
      <c r="A67" s="20"/>
      <c r="B67" s="17"/>
      <c r="C67" s="17" t="s">
        <v>40</v>
      </c>
      <c r="D67" s="118"/>
      <c r="E67" s="127">
        <v>0</v>
      </c>
      <c r="F67" s="154">
        <v>0</v>
      </c>
      <c r="G67" s="154">
        <v>0</v>
      </c>
      <c r="H67" s="21">
        <v>0</v>
      </c>
      <c r="I67" s="151">
        <v>647653.875</v>
      </c>
      <c r="J67" s="154">
        <v>5169401.1890000002</v>
      </c>
      <c r="K67" s="118">
        <v>5823303.818</v>
      </c>
      <c r="L67" s="118">
        <v>11640358.881999999</v>
      </c>
      <c r="M67" s="118">
        <v>11640358.881999999</v>
      </c>
      <c r="N67" s="117">
        <v>4087518.4070000001</v>
      </c>
      <c r="O67" s="118">
        <v>521132.37699999998</v>
      </c>
      <c r="P67" s="128">
        <f t="shared" si="4"/>
        <v>16249009.665999999</v>
      </c>
    </row>
    <row r="68" spans="1:17">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c r="A69" s="20"/>
      <c r="B69" s="17" t="s">
        <v>42</v>
      </c>
      <c r="C69" s="17"/>
      <c r="D69" s="118"/>
      <c r="E69" s="127">
        <v>533000.5003999999</v>
      </c>
      <c r="F69" s="154">
        <v>179150.71799999999</v>
      </c>
      <c r="G69" s="154">
        <v>89969.327000000005</v>
      </c>
      <c r="H69" s="21">
        <v>802120.54539999994</v>
      </c>
      <c r="I69" s="151">
        <v>9216.4220000000005</v>
      </c>
      <c r="J69" s="154">
        <v>4200529.2460000003</v>
      </c>
      <c r="K69" s="118">
        <v>3682523.7370000002</v>
      </c>
      <c r="L69" s="118">
        <v>7892269.4050000012</v>
      </c>
      <c r="M69" s="118">
        <v>8694389.9504000004</v>
      </c>
      <c r="N69" s="117">
        <v>4328043.2333099991</v>
      </c>
      <c r="O69" s="118">
        <v>614.36099999999999</v>
      </c>
      <c r="P69" s="128">
        <f t="shared" si="4"/>
        <v>13023047.544709999</v>
      </c>
    </row>
    <row r="70" spans="1:17">
      <c r="A70" s="20" t="s">
        <v>44</v>
      </c>
      <c r="B70" s="17"/>
      <c r="C70" s="17"/>
      <c r="D70" s="118"/>
      <c r="E70" s="127">
        <v>-66438.298999999999</v>
      </c>
      <c r="F70" s="154">
        <v>-57673.301000000007</v>
      </c>
      <c r="G70" s="154">
        <v>-52042.748999999996</v>
      </c>
      <c r="H70" s="21">
        <v>-176154.34899999999</v>
      </c>
      <c r="I70" s="151">
        <v>-52948.692999999999</v>
      </c>
      <c r="J70" s="154">
        <v>-50416.646000000008</v>
      </c>
      <c r="K70" s="118">
        <v>-54451.307999999997</v>
      </c>
      <c r="L70" s="118">
        <v>-157816.647</v>
      </c>
      <c r="M70" s="118">
        <v>-333970.99599999998</v>
      </c>
      <c r="N70" s="117">
        <v>-52712.605444444445</v>
      </c>
      <c r="O70" s="118">
        <v>-67606.786999999997</v>
      </c>
      <c r="P70" s="128">
        <f t="shared" si="4"/>
        <v>-454290.38844444446</v>
      </c>
    </row>
    <row r="71" spans="1:17">
      <c r="A71" s="20"/>
      <c r="B71" s="17"/>
      <c r="C71" s="17"/>
      <c r="D71" s="118"/>
      <c r="E71" s="127"/>
      <c r="F71" s="151"/>
      <c r="G71" s="151"/>
      <c r="H71" s="244"/>
      <c r="I71" s="151"/>
      <c r="J71" s="151"/>
      <c r="K71" s="128"/>
      <c r="L71" s="128"/>
      <c r="M71" s="128"/>
      <c r="N71" s="127"/>
      <c r="O71" s="128"/>
      <c r="P71" s="128"/>
    </row>
    <row r="72" spans="1:17">
      <c r="A72" s="24" t="s">
        <v>45</v>
      </c>
      <c r="B72" s="25"/>
      <c r="C72" s="25"/>
      <c r="D72" s="120"/>
      <c r="E72" s="131">
        <v>1126073.2730499995</v>
      </c>
      <c r="F72" s="152">
        <v>197566.7705386072</v>
      </c>
      <c r="G72" s="152">
        <v>-496900.36164721393</v>
      </c>
      <c r="H72" s="247">
        <v>826739.68194139353</v>
      </c>
      <c r="I72" s="152">
        <v>1252749.3660096102</v>
      </c>
      <c r="J72" s="152">
        <v>-1369814.8735155594</v>
      </c>
      <c r="K72" s="132">
        <v>-716762.46093084896</v>
      </c>
      <c r="L72" s="132">
        <v>-833827.96843679622</v>
      </c>
      <c r="M72" s="132">
        <v>-7088.286495405715</v>
      </c>
      <c r="N72" s="131">
        <v>-742960.67205555656</v>
      </c>
      <c r="O72" s="132">
        <v>-303482.80033476872</v>
      </c>
      <c r="P72" s="132">
        <f t="shared" ref="P72" si="5">+SUM(M72:O72)</f>
        <v>-1053531.758885731</v>
      </c>
    </row>
    <row r="73" spans="1:17">
      <c r="A73" s="30"/>
      <c r="B73" s="31"/>
      <c r="C73" s="31"/>
      <c r="D73" s="217"/>
      <c r="E73" s="133"/>
      <c r="F73" s="153"/>
      <c r="G73" s="153"/>
      <c r="H73" s="248"/>
      <c r="I73" s="153"/>
      <c r="J73" s="153"/>
      <c r="K73" s="134"/>
      <c r="L73" s="134"/>
      <c r="M73" s="134"/>
      <c r="N73" s="133"/>
      <c r="O73" s="134"/>
      <c r="P73" s="134"/>
    </row>
    <row r="74" spans="1:17"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1"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P42"/>
  <sheetViews>
    <sheetView workbookViewId="0">
      <selection activeCell="O21" sqref="O21"/>
    </sheetView>
  </sheetViews>
  <sheetFormatPr baseColWidth="10" defaultRowHeight="13.2"/>
  <cols>
    <col min="1" max="2" width="3.33203125" customWidth="1"/>
    <col min="4" max="4" width="33.109375" customWidth="1"/>
    <col min="5" max="10" width="10.109375" customWidth="1"/>
    <col min="11" max="13" width="10.33203125" customWidth="1"/>
    <col min="14" max="14" width="15.88671875" bestFit="1" customWidth="1"/>
  </cols>
  <sheetData>
    <row r="2" spans="1:16">
      <c r="A2" s="4" t="s">
        <v>107</v>
      </c>
      <c r="B2" s="5"/>
      <c r="C2" s="5"/>
      <c r="D2" s="213"/>
      <c r="E2" s="2"/>
      <c r="F2" s="2"/>
      <c r="G2" s="2"/>
      <c r="H2" s="2"/>
      <c r="I2" s="2"/>
      <c r="J2" s="2"/>
      <c r="K2" s="2"/>
      <c r="L2" s="2"/>
      <c r="M2" s="2"/>
      <c r="N2" s="2"/>
      <c r="O2" s="2"/>
      <c r="P2" s="2"/>
    </row>
    <row r="3" spans="1:16">
      <c r="A3" s="47" t="str">
        <f>+Total!A3</f>
        <v>ESTADO DE OPERACIONES DE GOBIERNO  2016</v>
      </c>
      <c r="B3" s="2"/>
      <c r="C3" s="2"/>
      <c r="D3" s="212"/>
      <c r="E3" s="2"/>
      <c r="F3" s="2"/>
      <c r="G3" s="2"/>
      <c r="H3" s="2"/>
      <c r="I3" s="2"/>
      <c r="J3" s="2"/>
      <c r="K3" s="2"/>
      <c r="L3" s="2"/>
      <c r="M3" s="2"/>
      <c r="N3" s="2"/>
      <c r="O3" s="2"/>
      <c r="P3" s="2"/>
    </row>
    <row r="4" spans="1:16">
      <c r="A4" s="1" t="s">
        <v>93</v>
      </c>
      <c r="B4" s="2"/>
      <c r="C4" s="2"/>
      <c r="D4" s="212"/>
      <c r="E4" s="2"/>
      <c r="F4" s="2"/>
      <c r="G4" s="2"/>
      <c r="H4" s="2"/>
      <c r="I4" s="2"/>
      <c r="J4" s="2"/>
      <c r="K4" s="2"/>
      <c r="L4" s="2"/>
      <c r="M4" s="2"/>
      <c r="N4" s="2"/>
      <c r="O4" s="2"/>
      <c r="P4" s="2"/>
    </row>
    <row r="5" spans="1:16">
      <c r="A5" s="4" t="s">
        <v>2</v>
      </c>
      <c r="B5" s="1"/>
      <c r="C5" s="1"/>
      <c r="D5" s="1"/>
      <c r="E5" s="1"/>
      <c r="F5" s="2"/>
      <c r="G5" s="2"/>
      <c r="H5" s="2"/>
      <c r="I5" s="2"/>
      <c r="J5" s="2"/>
      <c r="K5" s="2"/>
      <c r="L5" s="2"/>
      <c r="M5" s="2"/>
      <c r="N5" s="2"/>
      <c r="O5" s="2"/>
      <c r="P5" s="2"/>
    </row>
    <row r="6" spans="1:16">
      <c r="A6" s="1" t="s">
        <v>79</v>
      </c>
      <c r="B6" s="1"/>
      <c r="C6" s="1"/>
      <c r="D6" s="1"/>
      <c r="E6" s="1"/>
      <c r="F6" s="2"/>
      <c r="G6" s="2"/>
      <c r="H6" s="2"/>
      <c r="I6" s="2"/>
      <c r="J6" s="2"/>
      <c r="K6" s="2"/>
      <c r="L6" s="2"/>
      <c r="M6" s="2"/>
      <c r="N6" s="2"/>
      <c r="O6" s="2"/>
      <c r="P6" s="2"/>
    </row>
    <row r="7" spans="1:16">
      <c r="A7" s="9"/>
      <c r="B7" s="10"/>
      <c r="C7" s="11"/>
      <c r="D7" s="215"/>
      <c r="E7" s="74" t="str">
        <f>+VarTotal!E7</f>
        <v>2016 / 2015</v>
      </c>
      <c r="F7" s="105"/>
      <c r="G7" s="105"/>
      <c r="H7" s="105"/>
      <c r="I7" s="105"/>
      <c r="J7" s="105"/>
      <c r="K7" s="105"/>
      <c r="L7" s="105"/>
      <c r="M7" s="105"/>
      <c r="N7" s="105"/>
      <c r="O7" s="105"/>
      <c r="P7" s="106"/>
    </row>
    <row r="8" spans="1:16">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c r="A9" s="16"/>
      <c r="B9" s="17"/>
      <c r="C9" s="17"/>
      <c r="D9" s="174"/>
      <c r="E9" s="20"/>
      <c r="F9" s="17"/>
      <c r="G9" s="17"/>
      <c r="H9" s="50"/>
      <c r="I9" s="17"/>
      <c r="J9" s="17"/>
      <c r="K9" s="88"/>
      <c r="L9" s="50"/>
      <c r="M9" s="50"/>
      <c r="N9" s="20"/>
      <c r="O9" s="88"/>
      <c r="P9" s="50"/>
    </row>
    <row r="10" spans="1:16">
      <c r="A10" s="19" t="s">
        <v>6</v>
      </c>
      <c r="B10" s="17"/>
      <c r="C10" s="17"/>
      <c r="D10" s="174"/>
      <c r="E10" s="20"/>
      <c r="F10" s="17"/>
      <c r="G10" s="17"/>
      <c r="H10" s="50"/>
      <c r="I10" s="17"/>
      <c r="J10" s="17"/>
      <c r="K10" s="88"/>
      <c r="L10" s="50"/>
      <c r="M10" s="50"/>
      <c r="N10" s="20"/>
      <c r="O10" s="88"/>
      <c r="P10" s="50"/>
    </row>
    <row r="11" spans="1:16">
      <c r="A11" s="20" t="s">
        <v>7</v>
      </c>
      <c r="B11" s="17"/>
      <c r="C11" s="17"/>
      <c r="D11" s="118"/>
      <c r="E11" s="100">
        <v>-92.916978719025124</v>
      </c>
      <c r="F11" s="143">
        <v>-95.58505721393098</v>
      </c>
      <c r="G11" s="143">
        <v>-36.580985408138048</v>
      </c>
      <c r="H11" s="70">
        <v>-71.968750845704591</v>
      </c>
      <c r="I11" s="143">
        <v>-3.3445795961305813</v>
      </c>
      <c r="J11" s="143">
        <v>-4.42835268425954</v>
      </c>
      <c r="K11" s="101">
        <v>-34.264765087153492</v>
      </c>
      <c r="L11" s="70">
        <v>-16.253841727350981</v>
      </c>
      <c r="M11" s="70">
        <v>-40.751127965778089</v>
      </c>
      <c r="N11" s="100">
        <v>1917.9679748085903</v>
      </c>
      <c r="O11" s="101">
        <v>2632.5261389775824</v>
      </c>
      <c r="P11" s="70">
        <v>-9.0462498606355126</v>
      </c>
    </row>
    <row r="12" spans="1:16">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c r="A15" s="20"/>
      <c r="B15" s="17" t="s">
        <v>103</v>
      </c>
      <c r="C15" s="17"/>
      <c r="D15" s="118"/>
      <c r="E15" s="100">
        <v>-100</v>
      </c>
      <c r="F15" s="143">
        <v>-100</v>
      </c>
      <c r="G15" s="143">
        <v>-38.466616588214627</v>
      </c>
      <c r="H15" s="70">
        <v>-76.032678078597925</v>
      </c>
      <c r="I15" s="143">
        <v>-4.1010981301610183</v>
      </c>
      <c r="J15" s="143">
        <v>-5.367394696449157</v>
      </c>
      <c r="K15" s="101">
        <v>-35.656881293460195</v>
      </c>
      <c r="L15" s="70">
        <v>-17.393208671304038</v>
      </c>
      <c r="M15" s="70">
        <v>-42.982465419400782</v>
      </c>
      <c r="N15" s="100">
        <v>13184681728.210287</v>
      </c>
      <c r="O15" s="101">
        <v>0</v>
      </c>
      <c r="P15" s="70">
        <v>-10.579208322977063</v>
      </c>
    </row>
    <row r="16" spans="1:16">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c r="A18" s="20"/>
      <c r="B18" s="81" t="s">
        <v>57</v>
      </c>
      <c r="C18" s="17"/>
      <c r="D18" s="118"/>
      <c r="E18" s="100">
        <v>38.371880024759264</v>
      </c>
      <c r="F18" s="143">
        <v>-1.3964788970582731</v>
      </c>
      <c r="G18" s="143">
        <v>12.215076364117161</v>
      </c>
      <c r="H18" s="70">
        <v>16.880014942922571</v>
      </c>
      <c r="I18" s="143">
        <v>18.113732218789846</v>
      </c>
      <c r="J18" s="143">
        <v>21.293855709167197</v>
      </c>
      <c r="K18" s="101">
        <v>19.141817164303944</v>
      </c>
      <c r="L18" s="70">
        <v>19.515371242882296</v>
      </c>
      <c r="M18" s="70">
        <v>18.132084068420951</v>
      </c>
      <c r="N18" s="100">
        <v>15.584879467442757</v>
      </c>
      <c r="O18" s="101">
        <v>37.396606194523272</v>
      </c>
      <c r="P18" s="70">
        <v>20.103242324736037</v>
      </c>
    </row>
    <row r="19" spans="1:16">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c r="A21" s="20"/>
      <c r="B21" s="17"/>
      <c r="C21" s="17"/>
      <c r="D21" s="174"/>
      <c r="E21" s="107"/>
      <c r="F21" s="146"/>
      <c r="G21" s="146"/>
      <c r="H21" s="71"/>
      <c r="I21" s="146"/>
      <c r="J21" s="146"/>
      <c r="K21" s="108"/>
      <c r="L21" s="71"/>
      <c r="M21" s="71"/>
      <c r="N21" s="107"/>
      <c r="O21" s="108"/>
      <c r="P21" s="71"/>
    </row>
    <row r="22" spans="1:16">
      <c r="A22" s="20" t="s">
        <v>12</v>
      </c>
      <c r="B22" s="17"/>
      <c r="C22" s="17"/>
      <c r="D22" s="118"/>
      <c r="E22" s="100">
        <v>-73.549411456348366</v>
      </c>
      <c r="F22" s="143">
        <v>-65.70010035666688</v>
      </c>
      <c r="G22" s="143">
        <v>-11.828367723315203</v>
      </c>
      <c r="H22" s="70">
        <v>-69.139054048870833</v>
      </c>
      <c r="I22" s="143">
        <v>-55.873874310594765</v>
      </c>
      <c r="J22" s="143">
        <v>-31.079072127103647</v>
      </c>
      <c r="K22" s="101">
        <v>8.7848994494497568</v>
      </c>
      <c r="L22" s="70">
        <v>-31.376070675042577</v>
      </c>
      <c r="M22" s="70">
        <v>-62.910326668451312</v>
      </c>
      <c r="N22" s="100">
        <v>22.337049780712803</v>
      </c>
      <c r="O22" s="101">
        <v>101.98873799165082</v>
      </c>
      <c r="P22" s="70">
        <v>-52.970253358370748</v>
      </c>
    </row>
    <row r="23" spans="1:16">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c r="A24" s="20"/>
      <c r="B24" s="17" t="s">
        <v>14</v>
      </c>
      <c r="C24" s="17"/>
      <c r="D24" s="118"/>
      <c r="E24" s="100">
        <v>-77.037409877688034</v>
      </c>
      <c r="F24" s="143">
        <v>-100</v>
      </c>
      <c r="G24" s="143">
        <v>53.692915555645435</v>
      </c>
      <c r="H24" s="70">
        <v>-77.849430092470854</v>
      </c>
      <c r="I24" s="143">
        <v>-100</v>
      </c>
      <c r="J24" s="143">
        <v>-100</v>
      </c>
      <c r="K24" s="101">
        <v>219.34517128006229</v>
      </c>
      <c r="L24" s="70">
        <v>-61.845294972243202</v>
      </c>
      <c r="M24" s="70">
        <v>-76.86056441514009</v>
      </c>
      <c r="N24" s="100">
        <v>215.6034573123431</v>
      </c>
      <c r="O24" s="101">
        <v>2285.5180952404035</v>
      </c>
      <c r="P24" s="70">
        <v>-62.894654110301943</v>
      </c>
    </row>
    <row r="25" spans="1:16">
      <c r="A25" s="20"/>
      <c r="B25" s="17" t="s">
        <v>15</v>
      </c>
      <c r="C25" s="17"/>
      <c r="D25" s="118"/>
      <c r="E25" s="100">
        <v>-18.875014060649921</v>
      </c>
      <c r="F25" s="143">
        <v>-19.559362339178531</v>
      </c>
      <c r="G25" s="143">
        <v>-20.103921216237175</v>
      </c>
      <c r="H25" s="70">
        <v>-19.511235428754947</v>
      </c>
      <c r="I25" s="143">
        <v>-19.624226373402319</v>
      </c>
      <c r="J25" s="143">
        <v>-19.911227186027926</v>
      </c>
      <c r="K25" s="101">
        <v>-20.129683650131035</v>
      </c>
      <c r="L25" s="70">
        <v>-19.884474842432166</v>
      </c>
      <c r="M25" s="70">
        <v>-19.69560013452768</v>
      </c>
      <c r="N25" s="100">
        <v>-20.443054208179834</v>
      </c>
      <c r="O25" s="101">
        <v>-100</v>
      </c>
      <c r="P25" s="70">
        <v>-29.181884177596238</v>
      </c>
    </row>
    <row r="26" spans="1:16">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c r="A29" s="20"/>
      <c r="B29" s="17"/>
      <c r="C29" s="17"/>
      <c r="D29" s="118"/>
      <c r="E29" s="93"/>
      <c r="F29" s="137"/>
      <c r="G29" s="137"/>
      <c r="H29" s="56"/>
      <c r="I29" s="137"/>
      <c r="J29" s="137"/>
      <c r="K29" s="94"/>
      <c r="L29" s="56"/>
      <c r="M29" s="56"/>
      <c r="N29" s="93"/>
      <c r="O29" s="94"/>
      <c r="P29" s="56"/>
    </row>
    <row r="30" spans="1:16">
      <c r="A30" s="22" t="s">
        <v>17</v>
      </c>
      <c r="B30" s="23"/>
      <c r="C30" s="23"/>
      <c r="D30" s="118"/>
      <c r="E30" s="100">
        <v>69.112304395748893</v>
      </c>
      <c r="F30" s="143">
        <v>-168.06402522065432</v>
      </c>
      <c r="G30" s="143">
        <v>-46.142013737373858</v>
      </c>
      <c r="H30" s="70">
        <v>66.062757042593461</v>
      </c>
      <c r="I30" s="143">
        <v>37.339499276199525</v>
      </c>
      <c r="J30" s="143">
        <v>6.1855769031013086</v>
      </c>
      <c r="K30" s="101">
        <v>-44.749300438318997</v>
      </c>
      <c r="L30" s="70">
        <v>-9.9453116873334242</v>
      </c>
      <c r="M30" s="70">
        <v>3305.0193869866825</v>
      </c>
      <c r="N30" s="100">
        <v>356.28020149578288</v>
      </c>
      <c r="O30" s="101">
        <v>347.0321011062415</v>
      </c>
      <c r="P30" s="70">
        <v>598.39502217507777</v>
      </c>
    </row>
    <row r="31" spans="1:16">
      <c r="A31" s="20"/>
      <c r="B31" s="17"/>
      <c r="C31" s="17"/>
      <c r="D31" s="118"/>
      <c r="E31" s="93"/>
      <c r="F31" s="137"/>
      <c r="G31" s="137"/>
      <c r="H31" s="56"/>
      <c r="I31" s="137"/>
      <c r="J31" s="137"/>
      <c r="K31" s="94"/>
      <c r="L31" s="56"/>
      <c r="M31" s="56"/>
      <c r="N31" s="93"/>
      <c r="O31" s="94"/>
      <c r="P31" s="56"/>
    </row>
    <row r="32" spans="1:16">
      <c r="A32" s="19" t="s">
        <v>18</v>
      </c>
      <c r="B32" s="17"/>
      <c r="C32" s="17"/>
      <c r="D32" s="118"/>
      <c r="E32" s="93"/>
      <c r="F32" s="137"/>
      <c r="G32" s="137"/>
      <c r="H32" s="56"/>
      <c r="I32" s="137"/>
      <c r="J32" s="137"/>
      <c r="K32" s="94"/>
      <c r="L32" s="56"/>
      <c r="M32" s="56"/>
      <c r="N32" s="93"/>
      <c r="O32" s="94"/>
      <c r="P32" s="56"/>
    </row>
    <row r="33" spans="1:16">
      <c r="A33" s="20" t="s">
        <v>19</v>
      </c>
      <c r="B33" s="17"/>
      <c r="C33" s="17"/>
      <c r="D33" s="118"/>
      <c r="E33" s="100">
        <v>0</v>
      </c>
      <c r="F33" s="143">
        <v>0</v>
      </c>
      <c r="G33" s="143">
        <v>0</v>
      </c>
      <c r="H33" s="70">
        <v>0</v>
      </c>
      <c r="I33" s="143">
        <v>0</v>
      </c>
      <c r="J33" s="143">
        <v>0</v>
      </c>
      <c r="K33" s="101">
        <v>0</v>
      </c>
      <c r="L33" s="70">
        <v>0</v>
      </c>
      <c r="M33" s="70">
        <v>0</v>
      </c>
      <c r="N33" s="100">
        <v>0</v>
      </c>
      <c r="O33" s="101">
        <v>0</v>
      </c>
      <c r="P33" s="70">
        <v>0</v>
      </c>
    </row>
    <row r="34" spans="1:16">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c r="A35" s="20"/>
      <c r="B35" s="17" t="s">
        <v>21</v>
      </c>
      <c r="C35" s="17"/>
      <c r="D35" s="118"/>
      <c r="E35" s="100">
        <v>0</v>
      </c>
      <c r="F35" s="143">
        <v>0</v>
      </c>
      <c r="G35" s="143">
        <v>0</v>
      </c>
      <c r="H35" s="70">
        <v>0</v>
      </c>
      <c r="I35" s="143">
        <v>0</v>
      </c>
      <c r="J35" s="143">
        <v>0</v>
      </c>
      <c r="K35" s="101">
        <v>0</v>
      </c>
      <c r="L35" s="70">
        <v>0</v>
      </c>
      <c r="M35" s="70">
        <v>0</v>
      </c>
      <c r="N35" s="100">
        <v>0</v>
      </c>
      <c r="O35" s="101">
        <v>0</v>
      </c>
      <c r="P35" s="70">
        <v>0</v>
      </c>
    </row>
    <row r="36" spans="1:16">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c r="A37" s="20"/>
      <c r="B37" s="17"/>
      <c r="C37" s="17"/>
      <c r="D37" s="118"/>
      <c r="E37" s="107"/>
      <c r="F37" s="146"/>
      <c r="G37" s="146"/>
      <c r="H37" s="71"/>
      <c r="I37" s="146"/>
      <c r="J37" s="146"/>
      <c r="K37" s="108"/>
      <c r="L37" s="71"/>
      <c r="M37" s="71"/>
      <c r="N37" s="107"/>
      <c r="O37" s="108"/>
      <c r="P37" s="71"/>
    </row>
    <row r="38" spans="1:16">
      <c r="A38" s="24" t="s">
        <v>61</v>
      </c>
      <c r="B38" s="25"/>
      <c r="C38" s="25"/>
      <c r="D38" s="120"/>
      <c r="E38" s="109">
        <v>-92.916978719025124</v>
      </c>
      <c r="F38" s="234">
        <v>-95.58505721393098</v>
      </c>
      <c r="G38" s="147">
        <v>-36.580985408138048</v>
      </c>
      <c r="H38" s="72">
        <v>-71.968750845704591</v>
      </c>
      <c r="I38" s="147">
        <v>-3.3445795961305813</v>
      </c>
      <c r="J38" s="147">
        <v>-4.42835268425954</v>
      </c>
      <c r="K38" s="255">
        <v>-34.264765087153492</v>
      </c>
      <c r="L38" s="236">
        <v>-16.253841727350981</v>
      </c>
      <c r="M38" s="236">
        <v>-40.751127965778089</v>
      </c>
      <c r="N38" s="259">
        <v>1917.9679748085903</v>
      </c>
      <c r="O38" s="255">
        <v>2632.5261389775824</v>
      </c>
      <c r="P38" s="236">
        <v>-9.0462498606355126</v>
      </c>
    </row>
    <row r="39" spans="1:16">
      <c r="A39" s="24" t="s">
        <v>62</v>
      </c>
      <c r="B39" s="25"/>
      <c r="C39" s="25"/>
      <c r="D39" s="120"/>
      <c r="E39" s="109">
        <v>-73.549411456348366</v>
      </c>
      <c r="F39" s="234">
        <v>-65.70010035666688</v>
      </c>
      <c r="G39" s="147">
        <v>-11.828367723315203</v>
      </c>
      <c r="H39" s="72">
        <v>-69.139054048870833</v>
      </c>
      <c r="I39" s="147">
        <v>-55.873874310594765</v>
      </c>
      <c r="J39" s="147">
        <v>-31.079072127103647</v>
      </c>
      <c r="K39" s="255">
        <v>8.7848994494497568</v>
      </c>
      <c r="L39" s="236">
        <v>-31.376070675042577</v>
      </c>
      <c r="M39" s="236">
        <v>-62.910326668451312</v>
      </c>
      <c r="N39" s="259">
        <v>22.337049780712803</v>
      </c>
      <c r="O39" s="255">
        <v>101.98873799165082</v>
      </c>
      <c r="P39" s="236">
        <v>-52.970253358370748</v>
      </c>
    </row>
    <row r="40" spans="1:16">
      <c r="A40" s="27"/>
      <c r="B40" s="28"/>
      <c r="C40" s="28"/>
      <c r="D40" s="216"/>
      <c r="E40" s="111"/>
      <c r="F40" s="148"/>
      <c r="G40" s="148"/>
      <c r="H40" s="76"/>
      <c r="I40" s="148"/>
      <c r="J40" s="148"/>
      <c r="K40" s="112"/>
      <c r="L40" s="76"/>
      <c r="M40" s="76"/>
      <c r="N40" s="111"/>
      <c r="O40" s="112"/>
      <c r="P40" s="76"/>
    </row>
    <row r="41" spans="1:16">
      <c r="A41" s="231"/>
      <c r="B41" s="232"/>
      <c r="C41" s="232"/>
      <c r="D41" s="233"/>
    </row>
    <row r="42" spans="1:16" ht="48.75" customHeight="1">
      <c r="A42" s="17"/>
      <c r="B42" s="17"/>
      <c r="C42" s="17"/>
      <c r="D42" s="17"/>
      <c r="P42" s="266">
        <v>12</v>
      </c>
    </row>
  </sheetData>
  <printOptions horizontalCentered="1"/>
  <pageMargins left="0" right="0" top="1.1811023622047245" bottom="0" header="0" footer="0"/>
  <pageSetup scale="7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P42"/>
  <sheetViews>
    <sheetView workbookViewId="0">
      <selection activeCell="E8" sqref="E8"/>
    </sheetView>
  </sheetViews>
  <sheetFormatPr baseColWidth="10" defaultRowHeight="13.2"/>
  <cols>
    <col min="1" max="2" width="2.6640625" customWidth="1"/>
    <col min="3" max="3" width="35.109375" customWidth="1"/>
    <col min="4" max="4" width="10.6640625" customWidth="1"/>
    <col min="5" max="10" width="9.33203125" customWidth="1"/>
    <col min="11" max="11" width="9.33203125" style="17" customWidth="1"/>
    <col min="12" max="15" width="9.33203125" customWidth="1"/>
    <col min="16" max="16" width="10.33203125" bestFit="1" customWidth="1"/>
  </cols>
  <sheetData>
    <row r="2" spans="1:16">
      <c r="A2" s="4" t="s">
        <v>51</v>
      </c>
      <c r="B2" s="5"/>
      <c r="C2" s="5"/>
      <c r="D2" s="213"/>
      <c r="E2" s="2"/>
      <c r="F2" s="2"/>
      <c r="G2" s="2"/>
      <c r="H2" s="2"/>
      <c r="I2" s="2"/>
      <c r="J2" s="2"/>
      <c r="K2" s="46"/>
      <c r="L2" s="2"/>
      <c r="M2" s="2"/>
      <c r="N2" s="2"/>
      <c r="O2" s="2"/>
      <c r="P2" s="2"/>
    </row>
    <row r="3" spans="1:16">
      <c r="A3" s="47" t="str">
        <f>+Total!A3</f>
        <v>ESTADO DE OPERACIONES DE GOBIERNO  2016</v>
      </c>
      <c r="B3" s="2"/>
      <c r="C3" s="2"/>
      <c r="D3" s="212"/>
      <c r="E3" s="2"/>
      <c r="F3" s="2"/>
      <c r="G3" s="2"/>
      <c r="H3" s="2"/>
      <c r="I3" s="2"/>
      <c r="J3" s="2"/>
      <c r="K3" s="46"/>
      <c r="L3" s="2"/>
      <c r="M3" s="2"/>
      <c r="N3" s="2"/>
      <c r="O3" s="2"/>
      <c r="P3" s="2"/>
    </row>
    <row r="4" spans="1:16">
      <c r="A4" s="1" t="s">
        <v>102</v>
      </c>
      <c r="B4" s="2"/>
      <c r="C4" s="2"/>
      <c r="D4" s="212"/>
      <c r="E4" s="2"/>
      <c r="F4" s="2"/>
      <c r="G4" s="2"/>
      <c r="H4" s="2"/>
      <c r="I4" s="2"/>
      <c r="J4" s="2"/>
      <c r="K4" s="46"/>
      <c r="L4" s="2"/>
      <c r="M4" s="2"/>
      <c r="N4" s="2"/>
      <c r="O4" s="2"/>
      <c r="P4" s="2"/>
    </row>
    <row r="5" spans="1:16">
      <c r="A5" s="4" t="s">
        <v>2</v>
      </c>
      <c r="B5" s="1"/>
      <c r="C5" s="1"/>
      <c r="D5" s="1"/>
      <c r="E5" s="1"/>
      <c r="F5" s="2"/>
      <c r="G5" s="2"/>
      <c r="H5" s="2"/>
      <c r="I5" s="2"/>
      <c r="J5" s="2"/>
      <c r="K5" s="46"/>
      <c r="L5" s="2"/>
      <c r="M5" s="2"/>
      <c r="N5" s="2"/>
      <c r="O5" s="2"/>
      <c r="P5" s="2"/>
    </row>
    <row r="6" spans="1:16">
      <c r="A6" s="1" t="s">
        <v>79</v>
      </c>
      <c r="B6" s="1"/>
      <c r="C6" s="1"/>
      <c r="D6" s="1"/>
      <c r="E6" s="1"/>
      <c r="F6" s="2"/>
      <c r="G6" s="2"/>
      <c r="H6" s="2"/>
      <c r="I6" s="2"/>
      <c r="J6" s="2"/>
      <c r="K6" s="46"/>
      <c r="L6" s="2"/>
      <c r="M6" s="2"/>
      <c r="N6" s="2"/>
      <c r="O6" s="2"/>
      <c r="P6" s="2"/>
    </row>
    <row r="7" spans="1:16">
      <c r="A7" s="9"/>
      <c r="B7" s="10"/>
      <c r="C7" s="11"/>
      <c r="D7" s="215"/>
      <c r="E7" s="74" t="s">
        <v>113</v>
      </c>
      <c r="F7" s="105"/>
      <c r="G7" s="105"/>
      <c r="H7" s="105"/>
      <c r="I7" s="105"/>
      <c r="J7" s="105"/>
      <c r="K7" s="106"/>
      <c r="L7" s="106"/>
      <c r="M7" s="106"/>
      <c r="N7" s="106"/>
      <c r="O7" s="106"/>
      <c r="P7" s="106"/>
    </row>
    <row r="8" spans="1:16">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c r="A9" s="16"/>
      <c r="B9" s="17"/>
      <c r="C9" s="17"/>
      <c r="D9" s="174"/>
      <c r="E9" s="20"/>
      <c r="F9" s="17"/>
      <c r="G9" s="17"/>
      <c r="H9" s="50"/>
      <c r="I9" s="17"/>
      <c r="J9" s="17"/>
      <c r="K9" s="88"/>
      <c r="L9" s="50"/>
      <c r="M9" s="50"/>
      <c r="N9" s="20"/>
      <c r="O9" s="88"/>
      <c r="P9" s="50"/>
    </row>
    <row r="10" spans="1:16">
      <c r="A10" s="19" t="s">
        <v>6</v>
      </c>
      <c r="B10" s="17"/>
      <c r="C10" s="17"/>
      <c r="D10" s="174"/>
      <c r="E10" s="20"/>
      <c r="F10" s="17"/>
      <c r="G10" s="17"/>
      <c r="H10" s="50"/>
      <c r="I10" s="17"/>
      <c r="J10" s="17"/>
      <c r="K10" s="88"/>
      <c r="L10" s="50"/>
      <c r="M10" s="50"/>
      <c r="N10" s="20"/>
      <c r="O10" s="88"/>
      <c r="P10" s="50"/>
    </row>
    <row r="11" spans="1:16">
      <c r="A11" s="20" t="s">
        <v>7</v>
      </c>
      <c r="B11" s="17"/>
      <c r="C11" s="17"/>
      <c r="D11" s="118"/>
      <c r="E11" s="100">
        <v>19.257404499641172</v>
      </c>
      <c r="F11" s="143">
        <v>8.6119218700772002</v>
      </c>
      <c r="G11" s="143">
        <v>2.1521726779898831</v>
      </c>
      <c r="H11" s="70">
        <v>10.51437478469175</v>
      </c>
      <c r="I11" s="143">
        <v>-13.53535613112189</v>
      </c>
      <c r="J11" s="143">
        <v>133.19379688579994</v>
      </c>
      <c r="K11" s="101">
        <v>-0.12145734984554402</v>
      </c>
      <c r="L11" s="70">
        <v>3.6572712558771592</v>
      </c>
      <c r="M11" s="70">
        <v>7.1625492082428854</v>
      </c>
      <c r="N11" s="100">
        <v>-8.3725531503694874</v>
      </c>
      <c r="O11" s="101">
        <v>-5.2323899238323364</v>
      </c>
      <c r="P11" s="70">
        <v>3.6349511074031282</v>
      </c>
    </row>
    <row r="12" spans="1:16">
      <c r="A12" s="20"/>
      <c r="B12" s="17" t="s">
        <v>8</v>
      </c>
      <c r="C12" s="17"/>
      <c r="D12" s="118"/>
      <c r="E12" s="100">
        <v>19.843905804905493</v>
      </c>
      <c r="F12" s="143">
        <v>9.1564775168892165</v>
      </c>
      <c r="G12" s="143">
        <v>5.7236711976374366</v>
      </c>
      <c r="H12" s="70">
        <v>12.154720897931259</v>
      </c>
      <c r="I12" s="143">
        <v>-16.26176811640282</v>
      </c>
      <c r="J12" s="143">
        <v>349.31322512108085</v>
      </c>
      <c r="K12" s="101">
        <v>-1.2081274034141165</v>
      </c>
      <c r="L12" s="70">
        <v>2.8984246308421113</v>
      </c>
      <c r="M12" s="70">
        <v>7.6595688657451477</v>
      </c>
      <c r="N12" s="100">
        <v>-9.9860819350437442</v>
      </c>
      <c r="O12" s="101">
        <v>-4.2533296961791649</v>
      </c>
      <c r="P12" s="70">
        <v>4.0218065966711958</v>
      </c>
    </row>
    <row r="13" spans="1:16">
      <c r="A13" s="83"/>
      <c r="B13" s="81"/>
      <c r="C13" s="81" t="s">
        <v>73</v>
      </c>
      <c r="D13" s="198"/>
      <c r="E13" s="207">
        <v>-54.587401190272146</v>
      </c>
      <c r="F13" s="208">
        <v>-41.867065397957063</v>
      </c>
      <c r="G13" s="208">
        <v>-41.102256605930101</v>
      </c>
      <c r="H13" s="210">
        <v>-46.88870166297859</v>
      </c>
      <c r="I13" s="208">
        <v>-83.710055137466526</v>
      </c>
      <c r="J13" s="208">
        <v>-24.672638423773751</v>
      </c>
      <c r="K13" s="209">
        <v>-159.30105727135211</v>
      </c>
      <c r="L13" s="210">
        <v>-94.245528639394323</v>
      </c>
      <c r="M13" s="210">
        <v>-75.752565635870809</v>
      </c>
      <c r="N13" s="207">
        <v>-288.89012005527161</v>
      </c>
      <c r="O13" s="209">
        <v>-67.81294937486571</v>
      </c>
      <c r="P13" s="210">
        <v>-99.330817766598912</v>
      </c>
    </row>
    <row r="14" spans="1:16">
      <c r="A14" s="83"/>
      <c r="B14" s="81"/>
      <c r="C14" s="81" t="s">
        <v>59</v>
      </c>
      <c r="D14" s="198"/>
      <c r="E14" s="207">
        <v>23.780499594783478</v>
      </c>
      <c r="F14" s="208">
        <v>11.298719564772997</v>
      </c>
      <c r="G14" s="208">
        <v>8.0133740653994145</v>
      </c>
      <c r="H14" s="210">
        <v>15.004735425041527</v>
      </c>
      <c r="I14" s="208">
        <v>-9.8038959140130046</v>
      </c>
      <c r="J14" s="208">
        <v>397.1456111884973</v>
      </c>
      <c r="K14" s="209">
        <v>6.5400400318299523</v>
      </c>
      <c r="L14" s="210">
        <v>10.900899355808891</v>
      </c>
      <c r="M14" s="210">
        <v>13.047007344129158</v>
      </c>
      <c r="N14" s="207">
        <v>5.9317621742835724</v>
      </c>
      <c r="O14" s="209">
        <v>-2.204534841403949</v>
      </c>
      <c r="P14" s="210">
        <v>10.149777378277914</v>
      </c>
    </row>
    <row r="15" spans="1:16">
      <c r="A15" s="20"/>
      <c r="B15" s="17" t="s">
        <v>103</v>
      </c>
      <c r="C15" s="17"/>
      <c r="D15" s="118"/>
      <c r="E15" s="100">
        <v>102.65440290500054</v>
      </c>
      <c r="F15" s="143">
        <v>-10.857491352626569</v>
      </c>
      <c r="G15" s="143">
        <v>-35.563109197722866</v>
      </c>
      <c r="H15" s="70">
        <v>15.262863699208818</v>
      </c>
      <c r="I15" s="143">
        <v>-10.336553409693261</v>
      </c>
      <c r="J15" s="143">
        <v>-12.368784434351831</v>
      </c>
      <c r="K15" s="101">
        <v>-38.916719974422932</v>
      </c>
      <c r="L15" s="70">
        <v>-22.499534645928264</v>
      </c>
      <c r="M15" s="70">
        <v>-5.7375967560435726</v>
      </c>
      <c r="N15" s="100">
        <v>-37.413457148646458</v>
      </c>
      <c r="O15" s="101">
        <v>-69.621296625104819</v>
      </c>
      <c r="P15" s="70">
        <v>-28.726962270356726</v>
      </c>
    </row>
    <row r="16" spans="1:16">
      <c r="A16" s="20"/>
      <c r="B16" s="17" t="s">
        <v>9</v>
      </c>
      <c r="C16" s="17"/>
      <c r="D16" s="118"/>
      <c r="E16" s="100">
        <v>4.5363019967959328</v>
      </c>
      <c r="F16" s="143">
        <v>-1.3911209898638366</v>
      </c>
      <c r="G16" s="143">
        <v>-18.065112542001572</v>
      </c>
      <c r="H16" s="70">
        <v>-4.7744895675594918</v>
      </c>
      <c r="I16" s="143">
        <v>0.71868509456847196</v>
      </c>
      <c r="J16" s="143">
        <v>1.4530444046794377</v>
      </c>
      <c r="K16" s="101">
        <v>14.138709867591182</v>
      </c>
      <c r="L16" s="70">
        <v>5.3072531065302186</v>
      </c>
      <c r="M16" s="70">
        <v>0.2944900814713769</v>
      </c>
      <c r="N16" s="100">
        <v>3.74175320682546</v>
      </c>
      <c r="O16" s="101">
        <v>8.0438218722923125</v>
      </c>
      <c r="P16" s="70">
        <v>1.6634812872498017</v>
      </c>
    </row>
    <row r="17" spans="1:16">
      <c r="A17" s="20"/>
      <c r="B17" s="17" t="s">
        <v>56</v>
      </c>
      <c r="C17" s="17"/>
      <c r="D17" s="118"/>
      <c r="E17" s="100">
        <v>-32.012782401876152</v>
      </c>
      <c r="F17" s="143">
        <v>63.467448305121522</v>
      </c>
      <c r="G17" s="143">
        <v>37.91738684667034</v>
      </c>
      <c r="H17" s="70">
        <v>7.9382395696773633</v>
      </c>
      <c r="I17" s="143">
        <v>-0.99866983276203358</v>
      </c>
      <c r="J17" s="143">
        <v>1.6610222677133413</v>
      </c>
      <c r="K17" s="101">
        <v>75.201330693827458</v>
      </c>
      <c r="L17" s="70">
        <v>27.987228759540073</v>
      </c>
      <c r="M17" s="70">
        <v>18.826008983595301</v>
      </c>
      <c r="N17" s="100">
        <v>-2.1486629713240446</v>
      </c>
      <c r="O17" s="101">
        <v>-45.622112680061036</v>
      </c>
      <c r="P17" s="70">
        <v>3.0201600355032721</v>
      </c>
    </row>
    <row r="18" spans="1:16">
      <c r="A18" s="20"/>
      <c r="B18" s="81" t="s">
        <v>57</v>
      </c>
      <c r="C18" s="17"/>
      <c r="D18" s="118"/>
      <c r="E18" s="100">
        <v>22.04592708828077</v>
      </c>
      <c r="F18" s="143">
        <v>30.654832267922849</v>
      </c>
      <c r="G18" s="143">
        <v>12.440995958971568</v>
      </c>
      <c r="H18" s="70">
        <v>21.048791941975864</v>
      </c>
      <c r="I18" s="143">
        <v>-16.369199493858432</v>
      </c>
      <c r="J18" s="143">
        <v>18.494028438880438</v>
      </c>
      <c r="K18" s="101">
        <v>11.980798108133751</v>
      </c>
      <c r="L18" s="70">
        <v>3.7016783088241967</v>
      </c>
      <c r="M18" s="70">
        <v>11.231521431395608</v>
      </c>
      <c r="N18" s="100">
        <v>21.504840225735713</v>
      </c>
      <c r="O18" s="101">
        <v>55.477123326826437</v>
      </c>
      <c r="P18" s="70">
        <v>18.277541124912023</v>
      </c>
    </row>
    <row r="19" spans="1:16">
      <c r="A19" s="20"/>
      <c r="B19" s="17" t="s">
        <v>10</v>
      </c>
      <c r="C19" s="17"/>
      <c r="D19" s="118"/>
      <c r="E19" s="100">
        <v>0.91886847111302128</v>
      </c>
      <c r="F19" s="143">
        <v>5.8507722592565647</v>
      </c>
      <c r="G19" s="143">
        <v>-0.38731340269886338</v>
      </c>
      <c r="H19" s="70">
        <v>2.0285592034023026</v>
      </c>
      <c r="I19" s="143">
        <v>7.3892396207625444</v>
      </c>
      <c r="J19" s="143">
        <v>17.543698072663982</v>
      </c>
      <c r="K19" s="101">
        <v>2.6502912704818637</v>
      </c>
      <c r="L19" s="70">
        <v>9.0339036633038781</v>
      </c>
      <c r="M19" s="70">
        <v>5.2412838140043716</v>
      </c>
      <c r="N19" s="100">
        <v>4.417785147089881</v>
      </c>
      <c r="O19" s="101">
        <v>2.9499344651516157</v>
      </c>
      <c r="P19" s="70">
        <v>4.8399575754018986</v>
      </c>
    </row>
    <row r="20" spans="1:16">
      <c r="A20" s="20"/>
      <c r="B20" s="17" t="s">
        <v>11</v>
      </c>
      <c r="C20" s="17"/>
      <c r="D20" s="118"/>
      <c r="E20" s="100">
        <v>12.638258136971237</v>
      </c>
      <c r="F20" s="143">
        <v>17.742796611332047</v>
      </c>
      <c r="G20" s="143">
        <v>-20.700007718277703</v>
      </c>
      <c r="H20" s="70">
        <v>-5.1715321506096146E-2</v>
      </c>
      <c r="I20" s="143">
        <v>72.379921128048991</v>
      </c>
      <c r="J20" s="143">
        <v>5.1062773715687682</v>
      </c>
      <c r="K20" s="101">
        <v>12.631420187127285</v>
      </c>
      <c r="L20" s="70">
        <v>31.871468647800725</v>
      </c>
      <c r="M20" s="70">
        <v>15.041398414900664</v>
      </c>
      <c r="N20" s="100">
        <v>-5.6656794542862654</v>
      </c>
      <c r="O20" s="101">
        <v>19.148684423343166</v>
      </c>
      <c r="P20" s="70">
        <v>12.515872921756444</v>
      </c>
    </row>
    <row r="21" spans="1:16">
      <c r="A21" s="20"/>
      <c r="B21" s="17"/>
      <c r="C21" s="17"/>
      <c r="D21" s="174"/>
      <c r="E21" s="107"/>
      <c r="F21" s="146"/>
      <c r="G21" s="146"/>
      <c r="H21" s="71"/>
      <c r="I21" s="146"/>
      <c r="J21" s="146"/>
      <c r="K21" s="108"/>
      <c r="L21" s="71"/>
      <c r="M21" s="71"/>
      <c r="N21" s="107"/>
      <c r="O21" s="108"/>
      <c r="P21" s="71"/>
    </row>
    <row r="22" spans="1:16">
      <c r="A22" s="20" t="s">
        <v>12</v>
      </c>
      <c r="B22" s="17"/>
      <c r="C22" s="17"/>
      <c r="D22" s="118"/>
      <c r="E22" s="100">
        <v>-3.4565953996495202</v>
      </c>
      <c r="F22" s="143">
        <v>3.6397649786531927</v>
      </c>
      <c r="G22" s="143">
        <v>6.9200546222985659</v>
      </c>
      <c r="H22" s="70">
        <v>2.3804073821212857</v>
      </c>
      <c r="I22" s="143">
        <v>7.8983852228829532</v>
      </c>
      <c r="J22" s="143">
        <v>5.8384879354596464</v>
      </c>
      <c r="K22" s="101">
        <v>3.3111255759493918</v>
      </c>
      <c r="L22" s="70">
        <v>5.6115032510463569</v>
      </c>
      <c r="M22" s="70">
        <v>3.9946529819606003</v>
      </c>
      <c r="N22" s="100">
        <v>4.777179853772795</v>
      </c>
      <c r="O22" s="101">
        <v>1.6198633890482483</v>
      </c>
      <c r="P22" s="70">
        <v>3.7863200839139965</v>
      </c>
    </row>
    <row r="23" spans="1:16">
      <c r="A23" s="20"/>
      <c r="B23" s="17" t="s">
        <v>13</v>
      </c>
      <c r="C23" s="17"/>
      <c r="D23" s="118"/>
      <c r="E23" s="100">
        <v>7.9005689428457648</v>
      </c>
      <c r="F23" s="143">
        <v>4.8532704139298</v>
      </c>
      <c r="G23" s="143">
        <v>5.4576113422105887</v>
      </c>
      <c r="H23" s="70">
        <v>6.0100002028862454</v>
      </c>
      <c r="I23" s="143">
        <v>5.7854984270692578</v>
      </c>
      <c r="J23" s="143">
        <v>4.9371307390185803</v>
      </c>
      <c r="K23" s="101">
        <v>5.3189212347207748</v>
      </c>
      <c r="L23" s="70">
        <v>5.346489373066321</v>
      </c>
      <c r="M23" s="70">
        <v>5.6690173100006458</v>
      </c>
      <c r="N23" s="100">
        <v>4.6409932669305265</v>
      </c>
      <c r="O23" s="101">
        <v>5.3467106096563688</v>
      </c>
      <c r="P23" s="70">
        <v>5.5329191923512377</v>
      </c>
    </row>
    <row r="24" spans="1:16">
      <c r="A24" s="20"/>
      <c r="B24" s="17" t="s">
        <v>14</v>
      </c>
      <c r="C24" s="17"/>
      <c r="D24" s="118"/>
      <c r="E24" s="100">
        <v>-45.478403136869375</v>
      </c>
      <c r="F24" s="143">
        <v>0.99544272287799274</v>
      </c>
      <c r="G24" s="143">
        <v>7.2869657670081578</v>
      </c>
      <c r="H24" s="70">
        <v>-16.555135795204102</v>
      </c>
      <c r="I24" s="143">
        <v>0.10226335713277024</v>
      </c>
      <c r="J24" s="143">
        <v>15.970043783160293</v>
      </c>
      <c r="K24" s="101">
        <v>-4.5027739322456295E-2</v>
      </c>
      <c r="L24" s="70">
        <v>5.0535701918296816</v>
      </c>
      <c r="M24" s="70">
        <v>-6.3438459251058283</v>
      </c>
      <c r="N24" s="100">
        <v>10.185629863217116</v>
      </c>
      <c r="O24" s="101">
        <v>17.167781352124557</v>
      </c>
      <c r="P24" s="70">
        <v>-1.4262244507041943</v>
      </c>
    </row>
    <row r="25" spans="1:16">
      <c r="A25" s="20"/>
      <c r="B25" s="17" t="s">
        <v>15</v>
      </c>
      <c r="C25" s="17"/>
      <c r="D25" s="118"/>
      <c r="E25" s="100">
        <v>6.4637369423015567</v>
      </c>
      <c r="F25" s="143">
        <v>-9.8943242981823438</v>
      </c>
      <c r="G25" s="143">
        <v>71.886113316126171</v>
      </c>
      <c r="H25" s="70">
        <v>15.733954968743413</v>
      </c>
      <c r="I25" s="143">
        <v>-5.2783885884229438</v>
      </c>
      <c r="J25" s="143">
        <v>250.41027261731082</v>
      </c>
      <c r="K25" s="101">
        <v>-321.32158297315129</v>
      </c>
      <c r="L25" s="70">
        <v>7.7701815449619849</v>
      </c>
      <c r="M25" s="70">
        <v>14.653785144727681</v>
      </c>
      <c r="N25" s="100">
        <v>-8.612301363145825</v>
      </c>
      <c r="O25" s="101">
        <v>-45.81315834789487</v>
      </c>
      <c r="P25" s="70">
        <v>3.0490094590806649</v>
      </c>
    </row>
    <row r="26" spans="1:16">
      <c r="A26" s="20"/>
      <c r="B26" s="17" t="s">
        <v>58</v>
      </c>
      <c r="C26" s="17"/>
      <c r="D26" s="118"/>
      <c r="E26" s="100">
        <v>-0.19853429298775094</v>
      </c>
      <c r="F26" s="143">
        <v>5.8477394348162681</v>
      </c>
      <c r="G26" s="143">
        <v>7.0684550660272905</v>
      </c>
      <c r="H26" s="70">
        <v>4.4767016494124068</v>
      </c>
      <c r="I26" s="143">
        <v>16.385196172163276</v>
      </c>
      <c r="J26" s="143">
        <v>6.1270575559182694</v>
      </c>
      <c r="K26" s="101">
        <v>8.4998673764689947</v>
      </c>
      <c r="L26" s="70">
        <v>10.290112975179788</v>
      </c>
      <c r="M26" s="70">
        <v>7.6220511072387254</v>
      </c>
      <c r="N26" s="100">
        <v>11.463600484596492</v>
      </c>
      <c r="O26" s="101">
        <v>-9.7171336994272828E-3</v>
      </c>
      <c r="P26" s="70">
        <v>6.9009863451471753</v>
      </c>
    </row>
    <row r="27" spans="1:16">
      <c r="A27" s="20"/>
      <c r="B27" s="81" t="s">
        <v>109</v>
      </c>
      <c r="C27" s="17"/>
      <c r="D27" s="118"/>
      <c r="E27" s="100">
        <v>1.7848417830734542</v>
      </c>
      <c r="F27" s="143">
        <v>1.5047823298224738</v>
      </c>
      <c r="G27" s="143">
        <v>0.93331665318807655</v>
      </c>
      <c r="H27" s="70">
        <v>1.360122444553391</v>
      </c>
      <c r="I27" s="143">
        <v>-1.0858854835251952</v>
      </c>
      <c r="J27" s="143">
        <v>-6.0970841735081382</v>
      </c>
      <c r="K27" s="101">
        <v>-0.2417569818759846</v>
      </c>
      <c r="L27" s="70">
        <v>-2.6513360180547063</v>
      </c>
      <c r="M27" s="70">
        <v>-0.65927294191535646</v>
      </c>
      <c r="N27" s="100">
        <v>-2.9402342489252442</v>
      </c>
      <c r="O27" s="101">
        <v>-0.92145082072266904</v>
      </c>
      <c r="P27" s="70">
        <v>-0.96244840188439706</v>
      </c>
    </row>
    <row r="28" spans="1:16">
      <c r="A28" s="20"/>
      <c r="B28" s="17" t="s">
        <v>16</v>
      </c>
      <c r="C28" s="17"/>
      <c r="D28" s="118"/>
      <c r="E28" s="100">
        <v>-68.039096484285452</v>
      </c>
      <c r="F28" s="143">
        <v>-31.244425582322766</v>
      </c>
      <c r="G28" s="143">
        <v>-31.144148625156941</v>
      </c>
      <c r="H28" s="70">
        <v>-40.843679711280643</v>
      </c>
      <c r="I28" s="143">
        <v>0.73020263009198061</v>
      </c>
      <c r="J28" s="143">
        <v>-6.2570286376439466</v>
      </c>
      <c r="K28" s="101">
        <v>56.300071347065852</v>
      </c>
      <c r="L28" s="70">
        <v>14.583052406429097</v>
      </c>
      <c r="M28" s="70">
        <v>-23.335402306237828</v>
      </c>
      <c r="N28" s="100">
        <v>67.32049027244868</v>
      </c>
      <c r="O28" s="101">
        <v>-29.092158520760357</v>
      </c>
      <c r="P28" s="70">
        <v>-8.0308040228824211</v>
      </c>
    </row>
    <row r="29" spans="1:16">
      <c r="A29" s="20"/>
      <c r="B29" s="17"/>
      <c r="C29" s="17"/>
      <c r="D29" s="118"/>
      <c r="E29" s="93"/>
      <c r="F29" s="137"/>
      <c r="G29" s="137"/>
      <c r="H29" s="56"/>
      <c r="I29" s="137"/>
      <c r="J29" s="137"/>
      <c r="K29" s="94"/>
      <c r="L29" s="56"/>
      <c r="M29" s="56"/>
      <c r="N29" s="93"/>
      <c r="O29" s="94"/>
      <c r="P29" s="56"/>
    </row>
    <row r="30" spans="1:16">
      <c r="A30" s="22" t="s">
        <v>17</v>
      </c>
      <c r="B30" s="23"/>
      <c r="C30" s="23"/>
      <c r="D30" s="118"/>
      <c r="E30" s="100">
        <v>99.123386378140182</v>
      </c>
      <c r="F30" s="143">
        <v>34.312080848064561</v>
      </c>
      <c r="G30" s="143">
        <v>-73.78177732159017</v>
      </c>
      <c r="H30" s="70">
        <v>56.220800521230949</v>
      </c>
      <c r="I30" s="143">
        <v>-33.190623247901385</v>
      </c>
      <c r="J30" s="143">
        <v>49.858387511155179</v>
      </c>
      <c r="K30" s="101">
        <v>-110.15089998840004</v>
      </c>
      <c r="L30" s="70">
        <v>-13.677099315151519</v>
      </c>
      <c r="M30" s="70">
        <v>28.992678053081811</v>
      </c>
      <c r="N30" s="100">
        <v>-311.09535523487995</v>
      </c>
      <c r="O30" s="101">
        <v>-49.425958034860059</v>
      </c>
      <c r="P30" s="70">
        <v>2.4976561719551649</v>
      </c>
    </row>
    <row r="31" spans="1:16">
      <c r="A31" s="20"/>
      <c r="B31" s="17"/>
      <c r="C31" s="17"/>
      <c r="D31" s="118"/>
      <c r="E31" s="93"/>
      <c r="F31" s="137"/>
      <c r="G31" s="137"/>
      <c r="H31" s="56"/>
      <c r="I31" s="137"/>
      <c r="J31" s="137"/>
      <c r="K31" s="94"/>
      <c r="L31" s="56"/>
      <c r="M31" s="56"/>
      <c r="N31" s="93"/>
      <c r="O31" s="94"/>
      <c r="P31" s="56"/>
    </row>
    <row r="32" spans="1:16">
      <c r="A32" s="19" t="s">
        <v>18</v>
      </c>
      <c r="B32" s="17"/>
      <c r="C32" s="17"/>
      <c r="D32" s="118"/>
      <c r="E32" s="93"/>
      <c r="F32" s="137"/>
      <c r="G32" s="137"/>
      <c r="H32" s="56"/>
      <c r="I32" s="137"/>
      <c r="J32" s="137"/>
      <c r="K32" s="94"/>
      <c r="L32" s="56"/>
      <c r="M32" s="56"/>
      <c r="N32" s="93"/>
      <c r="O32" s="94"/>
      <c r="P32" s="56"/>
    </row>
    <row r="33" spans="1:16">
      <c r="A33" s="20" t="s">
        <v>19</v>
      </c>
      <c r="B33" s="17"/>
      <c r="C33" s="17"/>
      <c r="D33" s="118"/>
      <c r="E33" s="100">
        <v>-3.4138307598143625</v>
      </c>
      <c r="F33" s="143">
        <v>8.4147824650417249</v>
      </c>
      <c r="G33" s="143">
        <v>1.2081682694271567</v>
      </c>
      <c r="H33" s="70">
        <v>2.1355821168468347</v>
      </c>
      <c r="I33" s="143">
        <v>0.87021657653010287</v>
      </c>
      <c r="J33" s="143">
        <v>18.290236461648778</v>
      </c>
      <c r="K33" s="101">
        <v>-1.7161113739670775</v>
      </c>
      <c r="L33" s="70">
        <v>5.1629495146972237</v>
      </c>
      <c r="M33" s="70">
        <v>3.7842525955642747</v>
      </c>
      <c r="N33" s="100">
        <v>9.3273656965366047</v>
      </c>
      <c r="O33" s="101">
        <v>12.791003496207253</v>
      </c>
      <c r="P33" s="70">
        <v>5.6427340292413586</v>
      </c>
    </row>
    <row r="34" spans="1:16">
      <c r="A34" s="20"/>
      <c r="B34" s="17" t="s">
        <v>20</v>
      </c>
      <c r="C34" s="17"/>
      <c r="D34" s="118"/>
      <c r="E34" s="100">
        <v>25.272353077118346</v>
      </c>
      <c r="F34" s="143">
        <v>-63.531825912784434</v>
      </c>
      <c r="G34" s="143">
        <v>-23.084180042879154</v>
      </c>
      <c r="H34" s="70">
        <v>-28.200932061696506</v>
      </c>
      <c r="I34" s="143">
        <v>109.24376188047269</v>
      </c>
      <c r="J34" s="143">
        <v>-80.515943267820361</v>
      </c>
      <c r="K34" s="101">
        <v>-63.250147090881455</v>
      </c>
      <c r="L34" s="70">
        <v>-51.441493232773915</v>
      </c>
      <c r="M34" s="70">
        <v>-42.852697471690007</v>
      </c>
      <c r="N34" s="100">
        <v>-49.588983691555441</v>
      </c>
      <c r="O34" s="101">
        <v>28.060259624239126</v>
      </c>
      <c r="P34" s="70">
        <v>-37.529387141861591</v>
      </c>
    </row>
    <row r="35" spans="1:16">
      <c r="A35" s="20"/>
      <c r="B35" s="17" t="s">
        <v>21</v>
      </c>
      <c r="C35" s="17"/>
      <c r="D35" s="118"/>
      <c r="E35" s="100">
        <v>-6.7284140537620001</v>
      </c>
      <c r="F35" s="143">
        <v>3.0329177466247748</v>
      </c>
      <c r="G35" s="143">
        <v>7.1485583819193677</v>
      </c>
      <c r="H35" s="70">
        <v>2.9382889152921532</v>
      </c>
      <c r="I35" s="143">
        <v>12.503551628363297</v>
      </c>
      <c r="J35" s="143">
        <v>13.501933581420333</v>
      </c>
      <c r="K35" s="101">
        <v>-3.6237171437085047</v>
      </c>
      <c r="L35" s="70">
        <v>6.2244868808279952</v>
      </c>
      <c r="M35" s="70">
        <v>4.7516053059727392</v>
      </c>
      <c r="N35" s="100">
        <v>0.96822881705855846</v>
      </c>
      <c r="O35" s="101">
        <v>15.155749775303784</v>
      </c>
      <c r="P35" s="70">
        <v>5.4857080005648262</v>
      </c>
    </row>
    <row r="36" spans="1:16">
      <c r="A36" s="20"/>
      <c r="B36" s="17" t="s">
        <v>22</v>
      </c>
      <c r="C36" s="17"/>
      <c r="D36" s="118"/>
      <c r="E36" s="100">
        <v>-1.0581477431950259</v>
      </c>
      <c r="F36" s="143">
        <v>14.387156717225768</v>
      </c>
      <c r="G36" s="143">
        <v>-5.3278419556258889</v>
      </c>
      <c r="H36" s="70">
        <v>0.86115050644257618</v>
      </c>
      <c r="I36" s="143">
        <v>-9.5397752947988028</v>
      </c>
      <c r="J36" s="143">
        <v>19.9465271436571</v>
      </c>
      <c r="K36" s="101">
        <v>-1.2032098641006517</v>
      </c>
      <c r="L36" s="70">
        <v>2.8076227763923933</v>
      </c>
      <c r="M36" s="70">
        <v>1.9008169202245018</v>
      </c>
      <c r="N36" s="100">
        <v>20.144584445274518</v>
      </c>
      <c r="O36" s="101">
        <v>10.529236640214034</v>
      </c>
      <c r="P36" s="70">
        <v>5.0088164518204081</v>
      </c>
    </row>
    <row r="37" spans="1:16">
      <c r="A37" s="20"/>
      <c r="B37" s="17"/>
      <c r="C37" s="17"/>
      <c r="D37" s="118"/>
      <c r="E37" s="107"/>
      <c r="F37" s="146"/>
      <c r="G37" s="146"/>
      <c r="H37" s="71"/>
      <c r="I37" s="146"/>
      <c r="J37" s="146"/>
      <c r="K37" s="108"/>
      <c r="L37" s="71"/>
      <c r="M37" s="71"/>
      <c r="N37" s="107"/>
      <c r="O37" s="108"/>
      <c r="P37" s="71"/>
    </row>
    <row r="38" spans="1:16">
      <c r="A38" s="24" t="s">
        <v>110</v>
      </c>
      <c r="B38" s="25"/>
      <c r="C38" s="25"/>
      <c r="D38" s="120"/>
      <c r="E38" s="109">
        <v>19.260025668006953</v>
      </c>
      <c r="F38" s="147">
        <v>8.534208813638422</v>
      </c>
      <c r="G38" s="147">
        <v>2.1049562436472824</v>
      </c>
      <c r="H38" s="72">
        <v>10.472020890580257</v>
      </c>
      <c r="I38" s="147">
        <v>-13.491731872704893</v>
      </c>
      <c r="J38" s="147">
        <v>131.26059549392187</v>
      </c>
      <c r="K38" s="110">
        <v>-0.30943534170131404</v>
      </c>
      <c r="L38" s="72">
        <v>3.550306167441164</v>
      </c>
      <c r="M38" s="72">
        <v>7.0870858931577185</v>
      </c>
      <c r="N38" s="109">
        <v>-8.4343050941081295</v>
      </c>
      <c r="O38" s="110">
        <v>-5.2015412775291203</v>
      </c>
      <c r="P38" s="72">
        <v>3.5761255694087835</v>
      </c>
    </row>
    <row r="39" spans="1:16">
      <c r="A39" s="24" t="s">
        <v>77</v>
      </c>
      <c r="B39" s="25"/>
      <c r="C39" s="25"/>
      <c r="D39" s="120"/>
      <c r="E39" s="109">
        <v>-3.4376600250465961</v>
      </c>
      <c r="F39" s="147">
        <v>4.2145310472277986</v>
      </c>
      <c r="G39" s="147">
        <v>5.9004110535321619</v>
      </c>
      <c r="H39" s="72">
        <v>2.3124527369348558</v>
      </c>
      <c r="I39" s="147">
        <v>6.7912534159248805</v>
      </c>
      <c r="J39" s="147">
        <v>7.5767053018188868</v>
      </c>
      <c r="K39" s="110">
        <v>2.2713773529039916</v>
      </c>
      <c r="L39" s="72">
        <v>5.434218672584179</v>
      </c>
      <c r="M39" s="72">
        <v>3.8939311952139066</v>
      </c>
      <c r="N39" s="109">
        <v>5.38646956047244</v>
      </c>
      <c r="O39" s="110">
        <v>3.2846303428133217</v>
      </c>
      <c r="P39" s="72">
        <v>4.0112118313863077</v>
      </c>
    </row>
    <row r="40" spans="1:16">
      <c r="A40" s="27"/>
      <c r="B40" s="28"/>
      <c r="C40" s="28"/>
      <c r="D40" s="216"/>
      <c r="E40" s="111"/>
      <c r="F40" s="148"/>
      <c r="G40" s="148"/>
      <c r="H40" s="76"/>
      <c r="I40" s="148"/>
      <c r="J40" s="148"/>
      <c r="K40" s="112"/>
      <c r="L40" s="76"/>
      <c r="M40" s="76"/>
      <c r="N40" s="111"/>
      <c r="O40" s="112"/>
      <c r="P40" s="76"/>
    </row>
    <row r="42" spans="1:16" ht="65.25" customHeight="1">
      <c r="P42" s="266">
        <v>4</v>
      </c>
    </row>
  </sheetData>
  <printOptions horizontalCentered="1"/>
  <pageMargins left="0" right="0" top="0.98425196850393704" bottom="0" header="0" footer="0"/>
  <pageSetup scale="8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S103"/>
  <sheetViews>
    <sheetView topLeftCell="A4" workbookViewId="0">
      <selection activeCell="P35" sqref="P35:P36"/>
    </sheetView>
  </sheetViews>
  <sheetFormatPr baseColWidth="10" defaultRowHeight="13.2"/>
  <cols>
    <col min="1" max="2" width="2.6640625" customWidth="1"/>
    <col min="3" max="3" width="54.6640625" customWidth="1"/>
    <col min="4" max="4" width="13.88671875" customWidth="1"/>
    <col min="5" max="10" width="10.6640625" customWidth="1"/>
    <col min="11" max="11" width="10.6640625" style="17" customWidth="1"/>
    <col min="12" max="15" width="10.6640625" customWidth="1"/>
    <col min="17" max="17" width="5.6640625" customWidth="1"/>
  </cols>
  <sheetData>
    <row r="1" spans="1:17" ht="24.6">
      <c r="Q1" s="165"/>
    </row>
    <row r="2" spans="1:17">
      <c r="A2" s="1" t="s">
        <v>53</v>
      </c>
      <c r="B2" s="2"/>
      <c r="C2" s="2"/>
      <c r="D2" s="3"/>
      <c r="E2" s="2"/>
      <c r="F2" s="2"/>
      <c r="G2" s="2"/>
      <c r="H2" s="2"/>
      <c r="I2" s="2"/>
      <c r="J2" s="2"/>
      <c r="K2" s="46"/>
      <c r="L2" s="2"/>
      <c r="M2" s="2"/>
      <c r="N2" s="2"/>
      <c r="O2" s="2"/>
      <c r="P2" s="2"/>
    </row>
    <row r="3" spans="1:17">
      <c r="A3" s="4" t="str">
        <f>+Total!A3</f>
        <v>ESTADO DE OPERACIONES DE GOBIERNO  2016</v>
      </c>
      <c r="B3" s="5"/>
      <c r="C3" s="5"/>
      <c r="D3" s="6"/>
      <c r="E3" s="5"/>
      <c r="F3" s="2"/>
      <c r="G3" s="2"/>
      <c r="H3" s="2"/>
      <c r="I3" s="2"/>
      <c r="J3" s="2"/>
      <c r="K3" s="46"/>
      <c r="L3" s="2"/>
      <c r="M3" s="2"/>
      <c r="N3" s="2"/>
      <c r="O3" s="2"/>
      <c r="P3" s="2"/>
    </row>
    <row r="4" spans="1:17">
      <c r="A4" s="1" t="s">
        <v>1</v>
      </c>
      <c r="B4" s="2"/>
      <c r="C4" s="2"/>
      <c r="D4" s="3"/>
      <c r="E4" s="2"/>
      <c r="F4" s="2"/>
      <c r="G4" s="2"/>
      <c r="H4" s="2"/>
      <c r="I4" s="2"/>
      <c r="J4" s="2"/>
      <c r="K4" s="46"/>
      <c r="L4" s="2"/>
      <c r="M4" s="2"/>
      <c r="N4" s="2"/>
      <c r="O4" s="2"/>
      <c r="P4" s="2"/>
    </row>
    <row r="5" spans="1:17">
      <c r="A5" s="1" t="s">
        <v>2</v>
      </c>
      <c r="B5" s="2"/>
      <c r="C5" s="7"/>
      <c r="D5" s="8"/>
      <c r="E5" s="2"/>
      <c r="F5" s="2"/>
      <c r="G5" s="2"/>
      <c r="H5" s="2"/>
      <c r="I5" s="2"/>
      <c r="J5" s="2"/>
      <c r="K5" s="46"/>
      <c r="L5" s="2"/>
      <c r="M5" s="2"/>
      <c r="N5" s="2"/>
      <c r="O5" s="2"/>
      <c r="P5" s="2"/>
    </row>
    <row r="6" spans="1:17">
      <c r="A6" s="1" t="s">
        <v>3</v>
      </c>
      <c r="B6" s="2"/>
      <c r="C6" s="7"/>
      <c r="D6" s="8"/>
      <c r="E6" s="2"/>
      <c r="F6" s="2"/>
      <c r="G6" s="2"/>
      <c r="H6" s="2"/>
      <c r="I6" s="2"/>
      <c r="J6" s="2"/>
      <c r="K6" s="46"/>
      <c r="L6" s="2"/>
      <c r="M6" s="2"/>
      <c r="N6" s="2"/>
      <c r="O6" s="2"/>
      <c r="P6" s="2"/>
    </row>
    <row r="7" spans="1:17">
      <c r="A7" s="9"/>
      <c r="B7" s="10"/>
      <c r="C7" s="11"/>
      <c r="D7" s="12"/>
      <c r="E7" s="159"/>
      <c r="F7" s="2"/>
      <c r="G7" s="2"/>
      <c r="H7" s="2"/>
      <c r="I7" s="2"/>
      <c r="J7" s="2"/>
      <c r="K7" s="46"/>
      <c r="L7" s="2"/>
      <c r="M7" s="2"/>
      <c r="N7" s="2"/>
      <c r="O7" s="2"/>
      <c r="P7" s="2"/>
    </row>
    <row r="8" spans="1:17">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c r="A9" s="16"/>
      <c r="B9" s="17"/>
      <c r="C9" s="17"/>
      <c r="D9" s="18"/>
      <c r="E9" s="125"/>
      <c r="F9" s="149"/>
      <c r="G9" s="149"/>
      <c r="H9" s="242"/>
      <c r="I9" s="149"/>
      <c r="J9" s="149"/>
      <c r="K9" s="126"/>
      <c r="L9" s="126"/>
      <c r="M9" s="126"/>
      <c r="N9" s="125"/>
      <c r="O9" s="126"/>
      <c r="P9" s="126"/>
    </row>
    <row r="10" spans="1:17">
      <c r="A10" s="19" t="s">
        <v>6</v>
      </c>
      <c r="B10" s="17"/>
      <c r="C10" s="17"/>
      <c r="D10" s="18"/>
      <c r="E10" s="115"/>
      <c r="F10" s="150"/>
      <c r="G10" s="150"/>
      <c r="H10" s="243"/>
      <c r="I10" s="150"/>
      <c r="J10" s="150"/>
      <c r="K10" s="116"/>
      <c r="L10" s="116"/>
      <c r="M10" s="116"/>
      <c r="N10" s="115"/>
      <c r="O10" s="116"/>
      <c r="P10" s="116"/>
    </row>
    <row r="11" spans="1:17">
      <c r="A11" s="20" t="s">
        <v>7</v>
      </c>
      <c r="B11" s="17"/>
      <c r="C11" s="17"/>
      <c r="D11" s="21">
        <v>34132995.794999994</v>
      </c>
      <c r="E11" s="127">
        <v>3826702.0480999998</v>
      </c>
      <c r="F11" s="151">
        <v>2875993.3986799996</v>
      </c>
      <c r="G11" s="151">
        <v>2792720.0965799992</v>
      </c>
      <c r="H11" s="244">
        <v>9495415.5433599986</v>
      </c>
      <c r="I11" s="151">
        <v>4249159.8047700003</v>
      </c>
      <c r="J11" s="151">
        <v>1666213.6207400002</v>
      </c>
      <c r="K11" s="128">
        <v>2478643.4674800001</v>
      </c>
      <c r="L11" s="128">
        <v>8394016.8929900024</v>
      </c>
      <c r="M11" s="128">
        <v>17889432.436350003</v>
      </c>
      <c r="N11" s="127">
        <v>2449515.2196999998</v>
      </c>
      <c r="O11" s="128">
        <v>2815165.709040001</v>
      </c>
      <c r="P11" s="128">
        <f>+SUM(M11:O11)</f>
        <v>23154113.365090005</v>
      </c>
    </row>
    <row r="12" spans="1:17">
      <c r="A12" s="20"/>
      <c r="B12" s="17" t="s">
        <v>8</v>
      </c>
      <c r="C12" s="17"/>
      <c r="D12" s="21">
        <v>29308455.015000001</v>
      </c>
      <c r="E12" s="127">
        <v>3300226.78</v>
      </c>
      <c r="F12" s="151">
        <v>2431470.33</v>
      </c>
      <c r="G12" s="151">
        <v>2398286.8318107179</v>
      </c>
      <c r="H12" s="244">
        <v>8129983.9418107178</v>
      </c>
      <c r="I12" s="151">
        <v>3762290.872</v>
      </c>
      <c r="J12" s="151">
        <v>1228168.69</v>
      </c>
      <c r="K12" s="128">
        <v>2045161.1340000001</v>
      </c>
      <c r="L12" s="128">
        <v>7035620.6960000005</v>
      </c>
      <c r="M12" s="128">
        <v>15165604.637810718</v>
      </c>
      <c r="N12" s="127">
        <v>1986178.746</v>
      </c>
      <c r="O12" s="128">
        <v>2365535.2050000001</v>
      </c>
      <c r="P12" s="128">
        <f t="shared" ref="P12:P30" si="0">+SUM(M12:O12)</f>
        <v>19517318.58881072</v>
      </c>
    </row>
    <row r="13" spans="1:17" s="195" customFormat="1">
      <c r="A13" s="83"/>
      <c r="B13" s="81"/>
      <c r="C13" s="81" t="s">
        <v>69</v>
      </c>
      <c r="D13" s="191">
        <v>804512.89999999991</v>
      </c>
      <c r="E13" s="192">
        <v>62818.3572033745</v>
      </c>
      <c r="F13" s="193">
        <v>52176.869405409503</v>
      </c>
      <c r="G13" s="193">
        <v>62285.498716937494</v>
      </c>
      <c r="H13" s="245">
        <v>177280.72532572149</v>
      </c>
      <c r="I13" s="193">
        <v>63952.423903969</v>
      </c>
      <c r="J13" s="193">
        <v>23348.460826957198</v>
      </c>
      <c r="K13" s="194">
        <v>-57355.567892059102</v>
      </c>
      <c r="L13" s="194">
        <v>29945.316838867089</v>
      </c>
      <c r="M13" s="194">
        <v>207226.04216458858</v>
      </c>
      <c r="N13" s="192">
        <v>-225031.04640481298</v>
      </c>
      <c r="O13" s="194">
        <v>24832.809158082298</v>
      </c>
      <c r="P13" s="128">
        <f t="shared" si="0"/>
        <v>7027.8049178578985</v>
      </c>
    </row>
    <row r="14" spans="1:17" s="195" customFormat="1">
      <c r="A14" s="83"/>
      <c r="B14" s="81"/>
      <c r="C14" s="81" t="s">
        <v>59</v>
      </c>
      <c r="D14" s="191">
        <v>28503942.115000002</v>
      </c>
      <c r="E14" s="192">
        <v>3237408.4227966252</v>
      </c>
      <c r="F14" s="193">
        <v>2379293.4605945908</v>
      </c>
      <c r="G14" s="193">
        <v>2336001.3330937806</v>
      </c>
      <c r="H14" s="245">
        <v>7952703.2164849974</v>
      </c>
      <c r="I14" s="193">
        <v>3698338.4480960309</v>
      </c>
      <c r="J14" s="193">
        <v>1204820.2291730428</v>
      </c>
      <c r="K14" s="194">
        <v>2102516.7018920593</v>
      </c>
      <c r="L14" s="194">
        <v>7005675.3791611325</v>
      </c>
      <c r="M14" s="194">
        <v>14958378.59564613</v>
      </c>
      <c r="N14" s="192">
        <v>2211209.7924048132</v>
      </c>
      <c r="O14" s="194">
        <v>2340702.395841918</v>
      </c>
      <c r="P14" s="128">
        <f t="shared" si="0"/>
        <v>19510290.783892862</v>
      </c>
    </row>
    <row r="15" spans="1:17">
      <c r="A15" s="20"/>
      <c r="B15" s="17" t="s">
        <v>103</v>
      </c>
      <c r="C15" s="17"/>
      <c r="D15" s="21">
        <v>40110</v>
      </c>
      <c r="E15" s="127">
        <v>86336.321511421498</v>
      </c>
      <c r="F15" s="151">
        <v>37713.606241324</v>
      </c>
      <c r="G15" s="151">
        <v>3722.705532081714</v>
      </c>
      <c r="H15" s="244">
        <v>127772.63328482721</v>
      </c>
      <c r="I15" s="151">
        <v>268.64193</v>
      </c>
      <c r="J15" s="151">
        <v>249.56442000000001</v>
      </c>
      <c r="K15" s="128">
        <v>231.56380000000001</v>
      </c>
      <c r="L15" s="128">
        <v>749.77015000000006</v>
      </c>
      <c r="M15" s="128">
        <v>128522.40343482721</v>
      </c>
      <c r="N15" s="127">
        <v>206.47698</v>
      </c>
      <c r="O15" s="128">
        <v>232.58816999999999</v>
      </c>
      <c r="P15" s="128">
        <f t="shared" si="0"/>
        <v>128961.46858482722</v>
      </c>
    </row>
    <row r="16" spans="1:17">
      <c r="A16" s="20"/>
      <c r="B16" s="17" t="s">
        <v>9</v>
      </c>
      <c r="C16" s="17"/>
      <c r="D16" s="21">
        <v>2365174.878</v>
      </c>
      <c r="E16" s="127">
        <v>211153.63699999999</v>
      </c>
      <c r="F16" s="151">
        <v>186898.24299999999</v>
      </c>
      <c r="G16" s="151">
        <v>155669.67600000001</v>
      </c>
      <c r="H16" s="244">
        <v>553721.55599999998</v>
      </c>
      <c r="I16" s="151">
        <v>201093.389</v>
      </c>
      <c r="J16" s="151">
        <v>202715.47200000001</v>
      </c>
      <c r="K16" s="128">
        <v>217786.628</v>
      </c>
      <c r="L16" s="128">
        <v>621595.48900000006</v>
      </c>
      <c r="M16" s="128">
        <v>1175317.0449999999</v>
      </c>
      <c r="N16" s="127">
        <v>198558.55</v>
      </c>
      <c r="O16" s="128">
        <v>200136.296</v>
      </c>
      <c r="P16" s="128">
        <f t="shared" si="0"/>
        <v>1574011.8910000001</v>
      </c>
    </row>
    <row r="17" spans="1:16">
      <c r="A17" s="20"/>
      <c r="B17" s="17" t="s">
        <v>56</v>
      </c>
      <c r="C17" s="17"/>
      <c r="D17" s="21">
        <v>72643.356</v>
      </c>
      <c r="E17" s="127">
        <v>5030.1369999999997</v>
      </c>
      <c r="F17" s="151">
        <v>5435.8770000000004</v>
      </c>
      <c r="G17" s="151">
        <v>5078.116</v>
      </c>
      <c r="H17" s="244">
        <v>15544.13</v>
      </c>
      <c r="I17" s="151">
        <v>5324.6019999999999</v>
      </c>
      <c r="J17" s="151">
        <v>5577.0879999999997</v>
      </c>
      <c r="K17" s="128">
        <v>11143.075999999999</v>
      </c>
      <c r="L17" s="128">
        <v>22044.765999999996</v>
      </c>
      <c r="M17" s="128">
        <v>37588.895999999993</v>
      </c>
      <c r="N17" s="127">
        <v>6149.8029999999999</v>
      </c>
      <c r="O17" s="128">
        <v>5187.1499999999996</v>
      </c>
      <c r="P17" s="128">
        <f t="shared" si="0"/>
        <v>48925.848999999995</v>
      </c>
    </row>
    <row r="18" spans="1:16">
      <c r="A18" s="20"/>
      <c r="B18" s="81" t="s">
        <v>57</v>
      </c>
      <c r="C18" s="17"/>
      <c r="D18" s="21">
        <v>705801.103</v>
      </c>
      <c r="E18" s="127">
        <v>48137.776249999995</v>
      </c>
      <c r="F18" s="151">
        <v>48832.833040000005</v>
      </c>
      <c r="G18" s="151">
        <v>51825.06278</v>
      </c>
      <c r="H18" s="244">
        <v>148795.67207</v>
      </c>
      <c r="I18" s="151">
        <v>49785.816999999995</v>
      </c>
      <c r="J18" s="151">
        <v>67429.885349999997</v>
      </c>
      <c r="K18" s="128">
        <v>48710.88089</v>
      </c>
      <c r="L18" s="128">
        <v>165926.58324000001</v>
      </c>
      <c r="M18" s="128">
        <v>314722.25531000004</v>
      </c>
      <c r="N18" s="127">
        <v>75623.040059999999</v>
      </c>
      <c r="O18" s="128">
        <v>75498.330979999999</v>
      </c>
      <c r="P18" s="128">
        <f t="shared" si="0"/>
        <v>465843.62635000004</v>
      </c>
    </row>
    <row r="19" spans="1:16">
      <c r="A19" s="20"/>
      <c r="B19" s="17" t="s">
        <v>10</v>
      </c>
      <c r="C19" s="17"/>
      <c r="D19" s="21">
        <v>797215.32200000004</v>
      </c>
      <c r="E19" s="127">
        <v>73048.467300000004</v>
      </c>
      <c r="F19" s="151">
        <v>78594.936719999998</v>
      </c>
      <c r="G19" s="151">
        <v>83354.673930000004</v>
      </c>
      <c r="H19" s="244">
        <v>234998.07795000001</v>
      </c>
      <c r="I19" s="151">
        <v>70366.837029999995</v>
      </c>
      <c r="J19" s="151">
        <v>73199.16072</v>
      </c>
      <c r="K19" s="128">
        <v>67925.335179999995</v>
      </c>
      <c r="L19" s="128">
        <v>211491.33292999998</v>
      </c>
      <c r="M19" s="128">
        <v>446489.41087999998</v>
      </c>
      <c r="N19" s="127">
        <v>84236.621320000006</v>
      </c>
      <c r="O19" s="128">
        <v>75035.961060000001</v>
      </c>
      <c r="P19" s="128">
        <f t="shared" si="0"/>
        <v>605761.99326000002</v>
      </c>
    </row>
    <row r="20" spans="1:16">
      <c r="A20" s="20"/>
      <c r="B20" s="17" t="s">
        <v>11</v>
      </c>
      <c r="C20" s="17"/>
      <c r="D20" s="21">
        <v>843596.12100000004</v>
      </c>
      <c r="E20" s="127">
        <v>102768.92903857851</v>
      </c>
      <c r="F20" s="151">
        <v>87047.572678676006</v>
      </c>
      <c r="G20" s="151">
        <v>94783.030527200011</v>
      </c>
      <c r="H20" s="244">
        <v>284599.53224445455</v>
      </c>
      <c r="I20" s="151">
        <v>160029.64580999999</v>
      </c>
      <c r="J20" s="151">
        <v>88873.760250000007</v>
      </c>
      <c r="K20" s="128">
        <v>87684.849610000005</v>
      </c>
      <c r="L20" s="128">
        <v>336588.25566999998</v>
      </c>
      <c r="M20" s="128">
        <v>621187.78791445447</v>
      </c>
      <c r="N20" s="127">
        <v>98561.982340000002</v>
      </c>
      <c r="O20" s="128">
        <v>93540.177830000001</v>
      </c>
      <c r="P20" s="128">
        <f t="shared" si="0"/>
        <v>813289.94808445452</v>
      </c>
    </row>
    <row r="21" spans="1:16">
      <c r="A21" s="20"/>
      <c r="B21" s="17"/>
      <c r="C21" s="17"/>
      <c r="D21" s="18"/>
      <c r="E21" s="129"/>
      <c r="F21" s="45"/>
      <c r="G21" s="45"/>
      <c r="H21" s="246"/>
      <c r="I21" s="45"/>
      <c r="J21" s="45"/>
      <c r="K21" s="130"/>
      <c r="L21" s="130"/>
      <c r="M21" s="130"/>
      <c r="N21" s="129"/>
      <c r="O21" s="130"/>
      <c r="P21" s="130"/>
    </row>
    <row r="22" spans="1:16">
      <c r="A22" s="20" t="s">
        <v>12</v>
      </c>
      <c r="B22" s="17"/>
      <c r="C22" s="17"/>
      <c r="D22" s="21">
        <v>32881340.973999999</v>
      </c>
      <c r="E22" s="127">
        <v>2359572.9117000001</v>
      </c>
      <c r="F22" s="151">
        <v>2291015.0712800003</v>
      </c>
      <c r="G22" s="151">
        <v>2769207.8465799997</v>
      </c>
      <c r="H22" s="244">
        <v>7419795.8295600004</v>
      </c>
      <c r="I22" s="151">
        <v>2555516.6052799998</v>
      </c>
      <c r="J22" s="151">
        <v>2544047.3745000004</v>
      </c>
      <c r="K22" s="128">
        <v>2678844.8404600001</v>
      </c>
      <c r="L22" s="128">
        <v>7778408.8202399993</v>
      </c>
      <c r="M22" s="128">
        <v>15198204.649799999</v>
      </c>
      <c r="N22" s="127">
        <v>2718359.3210400003</v>
      </c>
      <c r="O22" s="128">
        <v>2635244.6042000004</v>
      </c>
      <c r="P22" s="128">
        <f t="shared" si="0"/>
        <v>20551808.575040001</v>
      </c>
    </row>
    <row r="23" spans="1:16">
      <c r="A23" s="20"/>
      <c r="B23" s="17" t="s">
        <v>13</v>
      </c>
      <c r="C23" s="17"/>
      <c r="D23" s="21">
        <v>7316634.0010000002</v>
      </c>
      <c r="E23" s="127">
        <v>609078.97125000006</v>
      </c>
      <c r="F23" s="151">
        <v>578825.77951999998</v>
      </c>
      <c r="G23" s="151">
        <v>766904.73193999997</v>
      </c>
      <c r="H23" s="244">
        <v>1954809.4827100001</v>
      </c>
      <c r="I23" s="151">
        <v>599679.88526000001</v>
      </c>
      <c r="J23" s="151">
        <v>591949.59331999999</v>
      </c>
      <c r="K23" s="128">
        <v>755690.59299999999</v>
      </c>
      <c r="L23" s="128">
        <v>1947320.0715799998</v>
      </c>
      <c r="M23" s="128">
        <v>3902129.5542899999</v>
      </c>
      <c r="N23" s="127">
        <v>585777.50567999994</v>
      </c>
      <c r="O23" s="128">
        <v>599975.73421000002</v>
      </c>
      <c r="P23" s="128">
        <f t="shared" si="0"/>
        <v>5087882.7941800002</v>
      </c>
    </row>
    <row r="24" spans="1:16">
      <c r="A24" s="20"/>
      <c r="B24" s="17" t="s">
        <v>14</v>
      </c>
      <c r="C24" s="17"/>
      <c r="D24" s="21">
        <v>3007974.1710000001</v>
      </c>
      <c r="E24" s="127">
        <v>142024.5834</v>
      </c>
      <c r="F24" s="151">
        <v>210848.85171999998</v>
      </c>
      <c r="G24" s="151">
        <v>276659.36625999998</v>
      </c>
      <c r="H24" s="244">
        <v>629532.80137999996</v>
      </c>
      <c r="I24" s="151">
        <v>241508.10759999999</v>
      </c>
      <c r="J24" s="151">
        <v>265197.89314</v>
      </c>
      <c r="K24" s="128">
        <v>250312.21841999999</v>
      </c>
      <c r="L24" s="128">
        <v>757018.21915999998</v>
      </c>
      <c r="M24" s="128">
        <v>1386551.0205399999</v>
      </c>
      <c r="N24" s="127">
        <v>260462.63821999999</v>
      </c>
      <c r="O24" s="128">
        <v>271698.76519000001</v>
      </c>
      <c r="P24" s="128">
        <f t="shared" si="0"/>
        <v>1918712.42395</v>
      </c>
    </row>
    <row r="25" spans="1:16">
      <c r="A25" s="20"/>
      <c r="B25" s="17" t="s">
        <v>15</v>
      </c>
      <c r="C25" s="17"/>
      <c r="D25" s="21">
        <v>1138334.227</v>
      </c>
      <c r="E25" s="127">
        <v>323321.33470000001</v>
      </c>
      <c r="F25" s="151">
        <v>38065.621039999998</v>
      </c>
      <c r="G25" s="151">
        <v>119651.85875</v>
      </c>
      <c r="H25" s="244">
        <v>481038.81449000002</v>
      </c>
      <c r="I25" s="151">
        <v>33910.904930000004</v>
      </c>
      <c r="J25" s="151">
        <v>65145.849819999996</v>
      </c>
      <c r="K25" s="128">
        <v>-39855.659250000004</v>
      </c>
      <c r="L25" s="128">
        <v>59201.095499999989</v>
      </c>
      <c r="M25" s="128">
        <v>540239.90998999996</v>
      </c>
      <c r="N25" s="127">
        <v>259119.61963</v>
      </c>
      <c r="O25" s="128">
        <v>29081.982650000002</v>
      </c>
      <c r="P25" s="128">
        <f t="shared" si="0"/>
        <v>828441.51226999995</v>
      </c>
    </row>
    <row r="26" spans="1:16">
      <c r="A26" s="20"/>
      <c r="B26" s="17" t="s">
        <v>58</v>
      </c>
      <c r="C26" s="17"/>
      <c r="D26" s="21">
        <v>15160125.421</v>
      </c>
      <c r="E26" s="127">
        <v>755908.63269999996</v>
      </c>
      <c r="F26" s="151">
        <v>953585.78096</v>
      </c>
      <c r="G26" s="151">
        <v>956667.03156000003</v>
      </c>
      <c r="H26" s="244">
        <v>2666161.4452200001</v>
      </c>
      <c r="I26" s="151">
        <v>1156402.13063</v>
      </c>
      <c r="J26" s="151">
        <v>1047958.24966</v>
      </c>
      <c r="K26" s="128">
        <v>1181735.34329</v>
      </c>
      <c r="L26" s="128">
        <v>3386095.72358</v>
      </c>
      <c r="M26" s="128">
        <v>6052257.1688000001</v>
      </c>
      <c r="N26" s="127">
        <v>1068881.4669600001</v>
      </c>
      <c r="O26" s="128">
        <v>1196362.50566</v>
      </c>
      <c r="P26" s="128">
        <f t="shared" si="0"/>
        <v>8317501.1414200002</v>
      </c>
    </row>
    <row r="27" spans="1:16">
      <c r="A27" s="20"/>
      <c r="B27" s="17" t="s">
        <v>60</v>
      </c>
      <c r="C27" s="17"/>
      <c r="D27" s="21">
        <v>6251524.2199999997</v>
      </c>
      <c r="E27" s="127">
        <v>527482.25994999998</v>
      </c>
      <c r="F27" s="151">
        <v>503216.57504000003</v>
      </c>
      <c r="G27" s="151">
        <v>645133.36707000004</v>
      </c>
      <c r="H27" s="244">
        <v>1675832.20206</v>
      </c>
      <c r="I27" s="151">
        <v>518865.549</v>
      </c>
      <c r="J27" s="151">
        <v>572020.62105000007</v>
      </c>
      <c r="K27" s="128">
        <v>526827.41799999995</v>
      </c>
      <c r="L27" s="128">
        <v>1617713.5880499999</v>
      </c>
      <c r="M27" s="128">
        <v>3293545.7901099999</v>
      </c>
      <c r="N27" s="127">
        <v>530847.49254999997</v>
      </c>
      <c r="O27" s="128">
        <v>533818.38199999998</v>
      </c>
      <c r="P27" s="128">
        <f t="shared" si="0"/>
        <v>4358211.6646600002</v>
      </c>
    </row>
    <row r="28" spans="1:16">
      <c r="A28" s="20"/>
      <c r="B28" s="17" t="s">
        <v>16</v>
      </c>
      <c r="C28" s="17"/>
      <c r="D28" s="21">
        <v>6748.9340000000002</v>
      </c>
      <c r="E28" s="127">
        <v>1757.1297</v>
      </c>
      <c r="F28" s="151">
        <v>6472.4629999999997</v>
      </c>
      <c r="G28" s="151">
        <v>4191.491</v>
      </c>
      <c r="H28" s="244">
        <v>12421.083699999999</v>
      </c>
      <c r="I28" s="151">
        <v>5150.0278600000001</v>
      </c>
      <c r="J28" s="151">
        <v>1775.16751</v>
      </c>
      <c r="K28" s="128">
        <v>4134.9269999999997</v>
      </c>
      <c r="L28" s="128">
        <v>11060.122370000001</v>
      </c>
      <c r="M28" s="128">
        <v>23481.20607</v>
      </c>
      <c r="N28" s="127">
        <v>13270.598</v>
      </c>
      <c r="O28" s="128">
        <v>4307.2344899999998</v>
      </c>
      <c r="P28" s="128">
        <f t="shared" si="0"/>
        <v>41059.038560000001</v>
      </c>
    </row>
    <row r="29" spans="1:16">
      <c r="A29" s="20"/>
      <c r="B29" s="17"/>
      <c r="C29" s="17"/>
      <c r="D29" s="21"/>
      <c r="E29" s="127"/>
      <c r="F29" s="151"/>
      <c r="G29" s="151"/>
      <c r="H29" s="244"/>
      <c r="I29" s="151"/>
      <c r="J29" s="151"/>
      <c r="K29" s="128"/>
      <c r="L29" s="128"/>
      <c r="M29" s="128"/>
      <c r="N29" s="127"/>
      <c r="O29" s="128"/>
      <c r="P29" s="128"/>
    </row>
    <row r="30" spans="1:16">
      <c r="A30" s="22" t="s">
        <v>17</v>
      </c>
      <c r="B30" s="23"/>
      <c r="C30" s="23"/>
      <c r="D30" s="21">
        <v>1251654.8209999949</v>
      </c>
      <c r="E30" s="127">
        <v>1467129.1363999997</v>
      </c>
      <c r="F30" s="151">
        <v>584978.32739999937</v>
      </c>
      <c r="G30" s="151">
        <v>23512.249999999534</v>
      </c>
      <c r="H30" s="244">
        <v>2075619.7137999982</v>
      </c>
      <c r="I30" s="151">
        <v>1693643.1994900005</v>
      </c>
      <c r="J30" s="151">
        <v>-877833.75376000023</v>
      </c>
      <c r="K30" s="128">
        <v>-200201.37297999999</v>
      </c>
      <c r="L30" s="128">
        <v>615608.07275000308</v>
      </c>
      <c r="M30" s="128">
        <v>2691227.786550004</v>
      </c>
      <c r="N30" s="127">
        <v>-268844.10134000052</v>
      </c>
      <c r="O30" s="128">
        <v>179921.10484000063</v>
      </c>
      <c r="P30" s="128">
        <f t="shared" si="0"/>
        <v>2602304.7900500041</v>
      </c>
    </row>
    <row r="31" spans="1:16">
      <c r="A31" s="20"/>
      <c r="B31" s="17"/>
      <c r="C31" s="17"/>
      <c r="D31" s="21"/>
      <c r="E31" s="127"/>
      <c r="F31" s="151"/>
      <c r="G31" s="151"/>
      <c r="H31" s="244"/>
      <c r="I31" s="151"/>
      <c r="J31" s="151"/>
      <c r="K31" s="128"/>
      <c r="L31" s="128"/>
      <c r="M31" s="128"/>
      <c r="N31" s="127"/>
      <c r="O31" s="128"/>
      <c r="P31" s="128"/>
    </row>
    <row r="32" spans="1:16">
      <c r="A32" s="19" t="s">
        <v>18</v>
      </c>
      <c r="B32" s="17"/>
      <c r="C32" s="17"/>
      <c r="D32" s="21"/>
      <c r="E32" s="127"/>
      <c r="F32" s="151"/>
      <c r="G32" s="151"/>
      <c r="H32" s="244"/>
      <c r="I32" s="151"/>
      <c r="J32" s="151"/>
      <c r="K32" s="128"/>
      <c r="L32" s="128"/>
      <c r="M32" s="128"/>
      <c r="N32" s="127"/>
      <c r="O32" s="128"/>
      <c r="P32" s="128"/>
    </row>
    <row r="33" spans="1:16">
      <c r="A33" s="20" t="s">
        <v>19</v>
      </c>
      <c r="B33" s="17"/>
      <c r="C33" s="17"/>
      <c r="D33" s="21">
        <v>7003302.7879999997</v>
      </c>
      <c r="E33" s="127">
        <v>289715.83364999999</v>
      </c>
      <c r="F33" s="151">
        <v>379325.76155999996</v>
      </c>
      <c r="G33" s="151">
        <v>539725.64451999997</v>
      </c>
      <c r="H33" s="244">
        <v>1208767.23973</v>
      </c>
      <c r="I33" s="151">
        <v>479209.33642000001</v>
      </c>
      <c r="J33" s="151">
        <v>528192.99177999992</v>
      </c>
      <c r="K33" s="128">
        <v>546237.84580999997</v>
      </c>
      <c r="L33" s="128">
        <v>1553640.17401</v>
      </c>
      <c r="M33" s="128">
        <v>2762407.4137400002</v>
      </c>
      <c r="N33" s="127">
        <v>503585.76232999994</v>
      </c>
      <c r="O33" s="128">
        <v>508713.12076000008</v>
      </c>
      <c r="P33" s="128">
        <f t="shared" ref="P33:P36" si="1">+SUM(M33:O33)</f>
        <v>3774706.2968300004</v>
      </c>
    </row>
    <row r="34" spans="1:16">
      <c r="A34" s="20"/>
      <c r="B34" s="17" t="s">
        <v>20</v>
      </c>
      <c r="C34" s="17"/>
      <c r="D34" s="21">
        <v>39735.46</v>
      </c>
      <c r="E34" s="127">
        <v>1753.69</v>
      </c>
      <c r="F34" s="151">
        <v>1041.979</v>
      </c>
      <c r="G34" s="151">
        <v>3986.1210000000001</v>
      </c>
      <c r="H34" s="244">
        <v>6781.79</v>
      </c>
      <c r="I34" s="151">
        <v>3696.0529999999999</v>
      </c>
      <c r="J34" s="151">
        <v>1305.6030000000001</v>
      </c>
      <c r="K34" s="128">
        <v>2772.0349999999999</v>
      </c>
      <c r="L34" s="128">
        <v>7773.6909999999998</v>
      </c>
      <c r="M34" s="128">
        <v>14555.481</v>
      </c>
      <c r="N34" s="127">
        <v>2060.4009999999998</v>
      </c>
      <c r="O34" s="128">
        <v>3590.4209999999998</v>
      </c>
      <c r="P34" s="128">
        <f t="shared" si="1"/>
        <v>20206.302999999996</v>
      </c>
    </row>
    <row r="35" spans="1:16">
      <c r="A35" s="20"/>
      <c r="B35" s="17" t="s">
        <v>21</v>
      </c>
      <c r="C35" s="17"/>
      <c r="D35" s="21">
        <v>3971035.1230000001</v>
      </c>
      <c r="E35" s="127">
        <v>110167.27365</v>
      </c>
      <c r="F35" s="151">
        <v>209824.59156</v>
      </c>
      <c r="G35" s="151">
        <v>291438.83752</v>
      </c>
      <c r="H35" s="244">
        <v>611430.70273000002</v>
      </c>
      <c r="I35" s="151">
        <v>263115.79342</v>
      </c>
      <c r="J35" s="151">
        <v>248814.48978</v>
      </c>
      <c r="K35" s="128">
        <v>299849.42381000001</v>
      </c>
      <c r="L35" s="128">
        <v>811779.70701000001</v>
      </c>
      <c r="M35" s="128">
        <v>1423210.40974</v>
      </c>
      <c r="N35" s="127">
        <v>277355.40732999996</v>
      </c>
      <c r="O35" s="128">
        <v>266143.07276000001</v>
      </c>
      <c r="P35" s="128">
        <f t="shared" si="1"/>
        <v>1966708.8898299998</v>
      </c>
    </row>
    <row r="36" spans="1:16">
      <c r="A36" s="20"/>
      <c r="B36" s="17" t="s">
        <v>22</v>
      </c>
      <c r="C36" s="17"/>
      <c r="D36" s="21">
        <v>3072003.125</v>
      </c>
      <c r="E36" s="127">
        <v>181302.25</v>
      </c>
      <c r="F36" s="151">
        <v>170543.14899999998</v>
      </c>
      <c r="G36" s="151">
        <v>252272.92800000001</v>
      </c>
      <c r="H36" s="244">
        <v>604118.32700000005</v>
      </c>
      <c r="I36" s="151">
        <v>219789.59599999999</v>
      </c>
      <c r="J36" s="151">
        <v>280684.10499999998</v>
      </c>
      <c r="K36" s="128">
        <v>249160.45699999999</v>
      </c>
      <c r="L36" s="128">
        <v>749634.15800000005</v>
      </c>
      <c r="M36" s="128">
        <v>1353752.4850000001</v>
      </c>
      <c r="N36" s="127">
        <v>228290.75599999999</v>
      </c>
      <c r="O36" s="128">
        <v>246160.46900000001</v>
      </c>
      <c r="P36" s="128">
        <f t="shared" si="1"/>
        <v>1828203.7100000002</v>
      </c>
    </row>
    <row r="37" spans="1:16">
      <c r="A37" s="20"/>
      <c r="B37" s="17"/>
      <c r="C37" s="17"/>
      <c r="D37" s="21"/>
      <c r="E37" s="127"/>
      <c r="F37" s="151"/>
      <c r="G37" s="151"/>
      <c r="H37" s="244"/>
      <c r="I37" s="151"/>
      <c r="J37" s="151"/>
      <c r="K37" s="128"/>
      <c r="L37" s="128"/>
      <c r="M37" s="128"/>
      <c r="N37" s="127"/>
      <c r="O37" s="128"/>
      <c r="P37" s="128"/>
    </row>
    <row r="38" spans="1:16">
      <c r="A38" s="24" t="s">
        <v>61</v>
      </c>
      <c r="B38" s="25"/>
      <c r="C38" s="25"/>
      <c r="D38" s="26">
        <v>34172731.254999995</v>
      </c>
      <c r="E38" s="131">
        <v>3828455.7380999997</v>
      </c>
      <c r="F38" s="152">
        <v>2877035.3776799995</v>
      </c>
      <c r="G38" s="152">
        <v>2796706.217579999</v>
      </c>
      <c r="H38" s="247">
        <v>9502197.3333599977</v>
      </c>
      <c r="I38" s="152">
        <v>4252855.8577700006</v>
      </c>
      <c r="J38" s="152">
        <v>1667519.22374</v>
      </c>
      <c r="K38" s="132">
        <v>2481415.5024800003</v>
      </c>
      <c r="L38" s="132">
        <v>8401790.5839900021</v>
      </c>
      <c r="M38" s="132">
        <v>17903987.917350002</v>
      </c>
      <c r="N38" s="131">
        <v>2451575.6206999999</v>
      </c>
      <c r="O38" s="132">
        <v>2818756.1300400011</v>
      </c>
      <c r="P38" s="132">
        <f t="shared" ref="P38:P40" si="2">+SUM(M38:O38)</f>
        <v>23174319.668090004</v>
      </c>
    </row>
    <row r="39" spans="1:16">
      <c r="A39" s="24" t="s">
        <v>62</v>
      </c>
      <c r="B39" s="25"/>
      <c r="C39" s="25"/>
      <c r="D39" s="26">
        <v>39924379.222000003</v>
      </c>
      <c r="E39" s="131">
        <v>2651042.4353499999</v>
      </c>
      <c r="F39" s="152">
        <v>2671382.8118400006</v>
      </c>
      <c r="G39" s="152">
        <v>3312919.6120999996</v>
      </c>
      <c r="H39" s="247">
        <v>8635344.8592900001</v>
      </c>
      <c r="I39" s="152">
        <v>3038421.9946999997</v>
      </c>
      <c r="J39" s="152">
        <v>3073545.9692800003</v>
      </c>
      <c r="K39" s="132">
        <v>3227854.7212700001</v>
      </c>
      <c r="L39" s="132">
        <v>9339822.6852499992</v>
      </c>
      <c r="M39" s="132">
        <v>17975167.544539999</v>
      </c>
      <c r="N39" s="131">
        <v>3224005.4843700002</v>
      </c>
      <c r="O39" s="132">
        <v>3147548.1459600003</v>
      </c>
      <c r="P39" s="132">
        <f t="shared" si="2"/>
        <v>24346721.174869999</v>
      </c>
    </row>
    <row r="40" spans="1:16">
      <c r="A40" s="24" t="s">
        <v>23</v>
      </c>
      <c r="B40" s="25"/>
      <c r="C40" s="25"/>
      <c r="D40" s="26">
        <v>-5751647.9670000076</v>
      </c>
      <c r="E40" s="131">
        <v>1177413.3027499998</v>
      </c>
      <c r="F40" s="152">
        <v>205652.56583999889</v>
      </c>
      <c r="G40" s="152">
        <v>-516213.39452000055</v>
      </c>
      <c r="H40" s="247">
        <v>866852.47406999767</v>
      </c>
      <c r="I40" s="152">
        <v>1214433.8630700009</v>
      </c>
      <c r="J40" s="240">
        <v>-1406026.7455400003</v>
      </c>
      <c r="K40" s="164">
        <v>-746439.21878999984</v>
      </c>
      <c r="L40" s="164">
        <v>-938032.10125999711</v>
      </c>
      <c r="M40" s="164">
        <v>-71179.627189997584</v>
      </c>
      <c r="N40" s="256">
        <v>-772429.86367000034</v>
      </c>
      <c r="O40" s="164">
        <v>-328792.01591999922</v>
      </c>
      <c r="P40" s="132">
        <f t="shared" si="2"/>
        <v>-1172401.5067799971</v>
      </c>
    </row>
    <row r="41" spans="1:16">
      <c r="A41" s="27"/>
      <c r="B41" s="28"/>
      <c r="C41" s="28"/>
      <c r="D41" s="29"/>
      <c r="E41" s="133"/>
      <c r="F41" s="153"/>
      <c r="G41" s="153"/>
      <c r="H41" s="248"/>
      <c r="I41" s="153"/>
      <c r="J41" s="153"/>
      <c r="K41" s="134"/>
      <c r="L41" s="134"/>
      <c r="M41" s="134"/>
      <c r="N41" s="133"/>
      <c r="O41" s="134"/>
      <c r="P41" s="134"/>
    </row>
    <row r="42" spans="1:16">
      <c r="A42" s="19" t="s">
        <v>24</v>
      </c>
      <c r="B42" s="17"/>
      <c r="C42" s="17"/>
      <c r="D42" s="18"/>
      <c r="E42" s="129"/>
      <c r="F42" s="45"/>
      <c r="G42" s="45"/>
      <c r="H42" s="246"/>
      <c r="I42" s="45"/>
      <c r="J42" s="45"/>
      <c r="K42" s="130"/>
      <c r="L42" s="130"/>
      <c r="M42" s="130"/>
      <c r="N42" s="129"/>
      <c r="O42" s="130"/>
      <c r="P42" s="130"/>
    </row>
    <row r="43" spans="1:16">
      <c r="A43" s="19"/>
      <c r="B43" s="17"/>
      <c r="C43" s="17"/>
      <c r="D43" s="18"/>
      <c r="E43" s="129"/>
      <c r="F43" s="45"/>
      <c r="G43" s="45"/>
      <c r="H43" s="246"/>
      <c r="I43" s="45"/>
      <c r="J43" s="45"/>
      <c r="K43" s="130"/>
      <c r="L43" s="130"/>
      <c r="M43" s="130"/>
      <c r="N43" s="129"/>
      <c r="O43" s="130"/>
      <c r="P43" s="130"/>
    </row>
    <row r="44" spans="1:16">
      <c r="A44" s="20" t="s">
        <v>25</v>
      </c>
      <c r="B44" s="17"/>
      <c r="C44" s="17"/>
      <c r="D44" s="21">
        <v>-440751.72999999986</v>
      </c>
      <c r="E44" s="117">
        <v>2031244.3947999994</v>
      </c>
      <c r="F44" s="154">
        <v>-67986.960239999986</v>
      </c>
      <c r="G44" s="154">
        <v>-673900.6764</v>
      </c>
      <c r="H44" s="21">
        <v>1289356.7581600002</v>
      </c>
      <c r="I44" s="154">
        <v>1771941.3486099998</v>
      </c>
      <c r="J44" s="154">
        <v>-501173.18039000011</v>
      </c>
      <c r="K44" s="118">
        <v>1319701.7362599999</v>
      </c>
      <c r="L44" s="118">
        <v>2590469.9044799996</v>
      </c>
      <c r="M44" s="118">
        <v>3879826.6626399984</v>
      </c>
      <c r="N44" s="117">
        <v>-1075630.76691</v>
      </c>
      <c r="O44" s="118">
        <v>113197.56607999996</v>
      </c>
      <c r="P44" s="128">
        <f t="shared" ref="P44:P57" si="3">+SUM(M44:O44)</f>
        <v>2917393.4618099979</v>
      </c>
    </row>
    <row r="45" spans="1:16">
      <c r="A45" s="20" t="s">
        <v>26</v>
      </c>
      <c r="B45" s="17"/>
      <c r="C45" s="17"/>
      <c r="D45" s="21">
        <v>65246.361000000034</v>
      </c>
      <c r="E45" s="117">
        <v>-169720.3455</v>
      </c>
      <c r="F45" s="154">
        <v>3548.3317600000009</v>
      </c>
      <c r="G45" s="154">
        <v>2113.1306999999979</v>
      </c>
      <c r="H45" s="21">
        <v>-164058.88303999999</v>
      </c>
      <c r="I45" s="154">
        <v>3947.7404500000011</v>
      </c>
      <c r="J45" s="154">
        <v>6319.3047699999988</v>
      </c>
      <c r="K45" s="118">
        <v>-12836.819880000003</v>
      </c>
      <c r="L45" s="118">
        <v>-2569.7746599999955</v>
      </c>
      <c r="M45" s="118">
        <v>-166628.65769999995</v>
      </c>
      <c r="N45" s="117">
        <v>2035.5219399999969</v>
      </c>
      <c r="O45" s="118">
        <v>4751.4628400000001</v>
      </c>
      <c r="P45" s="128">
        <f t="shared" si="3"/>
        <v>-159841.67291999995</v>
      </c>
    </row>
    <row r="46" spans="1:16">
      <c r="A46" s="20"/>
      <c r="B46" s="17" t="s">
        <v>27</v>
      </c>
      <c r="C46" s="17"/>
      <c r="D46" s="21">
        <v>380072.17700000003</v>
      </c>
      <c r="E46" s="117">
        <v>10546.349899999999</v>
      </c>
      <c r="F46" s="154">
        <v>16768.088680000001</v>
      </c>
      <c r="G46" s="154">
        <v>22048.540059999999</v>
      </c>
      <c r="H46" s="21">
        <v>49362.978640000001</v>
      </c>
      <c r="I46" s="154">
        <v>23589.030750000002</v>
      </c>
      <c r="J46" s="154">
        <v>24937.282169999999</v>
      </c>
      <c r="K46" s="118">
        <v>19401.96962</v>
      </c>
      <c r="L46" s="118">
        <v>67928.28254</v>
      </c>
      <c r="M46" s="118">
        <v>117291.26118</v>
      </c>
      <c r="N46" s="117">
        <v>17067.715799999998</v>
      </c>
      <c r="O46" s="118">
        <v>20602.916150000001</v>
      </c>
      <c r="P46" s="128">
        <f t="shared" si="3"/>
        <v>154961.89313000001</v>
      </c>
    </row>
    <row r="47" spans="1:16">
      <c r="A47" s="20"/>
      <c r="B47" s="17" t="s">
        <v>28</v>
      </c>
      <c r="C47" s="17"/>
      <c r="D47" s="21">
        <v>314825.81599999999</v>
      </c>
      <c r="E47" s="117">
        <v>180266.6954</v>
      </c>
      <c r="F47" s="154">
        <v>13219.75692</v>
      </c>
      <c r="G47" s="154">
        <v>19935.409360000001</v>
      </c>
      <c r="H47" s="21">
        <v>213421.86167999997</v>
      </c>
      <c r="I47" s="154">
        <v>19641.290300000001</v>
      </c>
      <c r="J47" s="154">
        <v>18617.9774</v>
      </c>
      <c r="K47" s="118">
        <v>32238.789500000003</v>
      </c>
      <c r="L47" s="118">
        <v>70498.057199999996</v>
      </c>
      <c r="M47" s="118">
        <v>283919.91887999995</v>
      </c>
      <c r="N47" s="117">
        <v>15032.193860000001</v>
      </c>
      <c r="O47" s="118">
        <v>15851.453310000001</v>
      </c>
      <c r="P47" s="128">
        <f t="shared" si="3"/>
        <v>314803.56604999996</v>
      </c>
    </row>
    <row r="48" spans="1:16">
      <c r="A48" s="20" t="s">
        <v>29</v>
      </c>
      <c r="B48" s="17"/>
      <c r="C48" s="17"/>
      <c r="D48" s="21">
        <v>-1197454.6129999999</v>
      </c>
      <c r="E48" s="117">
        <v>2487119.2942499993</v>
      </c>
      <c r="F48" s="154">
        <v>148657.10808000001</v>
      </c>
      <c r="G48" s="154">
        <v>-622090.23154999991</v>
      </c>
      <c r="H48" s="21">
        <v>2013686.1707800003</v>
      </c>
      <c r="I48" s="154">
        <v>757131.03010999993</v>
      </c>
      <c r="J48" s="154">
        <v>815891.12497999985</v>
      </c>
      <c r="K48" s="118">
        <v>1131208.5533399999</v>
      </c>
      <c r="L48" s="118">
        <v>2704230.7084299996</v>
      </c>
      <c r="M48" s="118">
        <v>4717916.879209999</v>
      </c>
      <c r="N48" s="117">
        <v>-909683.56001000002</v>
      </c>
      <c r="O48" s="118">
        <v>-111561.80807000003</v>
      </c>
      <c r="P48" s="128">
        <f t="shared" si="3"/>
        <v>3696671.5111299986</v>
      </c>
    </row>
    <row r="49" spans="1:16">
      <c r="A49" s="20"/>
      <c r="B49" s="17" t="s">
        <v>30</v>
      </c>
      <c r="C49" s="17"/>
      <c r="D49" s="21">
        <v>1794436.3659999999</v>
      </c>
      <c r="E49" s="117">
        <v>4315907.6060499996</v>
      </c>
      <c r="F49" s="154">
        <v>307136.67336000002</v>
      </c>
      <c r="G49" s="154">
        <v>85730.926900000079</v>
      </c>
      <c r="H49" s="21">
        <v>4708775.2063100003</v>
      </c>
      <c r="I49" s="154">
        <v>1074074.1168799999</v>
      </c>
      <c r="J49" s="154">
        <v>1123014.4293399998</v>
      </c>
      <c r="K49" s="118">
        <v>1706620.52397</v>
      </c>
      <c r="L49" s="118">
        <v>3903709.0701899999</v>
      </c>
      <c r="M49" s="118">
        <v>8612484.2764999997</v>
      </c>
      <c r="N49" s="117">
        <v>-809980.44293999998</v>
      </c>
      <c r="O49" s="118">
        <v>-53626.200770000025</v>
      </c>
      <c r="P49" s="128">
        <f t="shared" si="3"/>
        <v>7748877.6327899992</v>
      </c>
    </row>
    <row r="50" spans="1:16">
      <c r="A50" s="20"/>
      <c r="B50" s="17" t="s">
        <v>31</v>
      </c>
      <c r="C50" s="17"/>
      <c r="D50" s="21">
        <v>2991890.9789999998</v>
      </c>
      <c r="E50" s="117">
        <v>1828788.3118000003</v>
      </c>
      <c r="F50" s="154">
        <v>158479.56528000001</v>
      </c>
      <c r="G50" s="154">
        <v>707821.15844999999</v>
      </c>
      <c r="H50" s="21">
        <v>2695089.03553</v>
      </c>
      <c r="I50" s="154">
        <v>316943.08676999999</v>
      </c>
      <c r="J50" s="154">
        <v>307123.30436000001</v>
      </c>
      <c r="K50" s="118">
        <v>575411.97063000011</v>
      </c>
      <c r="L50" s="118">
        <v>1199478.3617600002</v>
      </c>
      <c r="M50" s="118">
        <v>3894567.3972900002</v>
      </c>
      <c r="N50" s="117">
        <v>99703.117070000008</v>
      </c>
      <c r="O50" s="118">
        <v>57935.607299999996</v>
      </c>
      <c r="P50" s="128">
        <f t="shared" si="3"/>
        <v>4052206.1216600002</v>
      </c>
    </row>
    <row r="51" spans="1:16">
      <c r="A51" s="20" t="s">
        <v>32</v>
      </c>
      <c r="B51" s="17"/>
      <c r="C51" s="17"/>
      <c r="D51" s="21">
        <v>0</v>
      </c>
      <c r="E51" s="117">
        <v>-413.90434999999707</v>
      </c>
      <c r="F51" s="154">
        <v>-278.81100000000151</v>
      </c>
      <c r="G51" s="154">
        <v>-747.46532999999181</v>
      </c>
      <c r="H51" s="21">
        <v>-1440.1806799999904</v>
      </c>
      <c r="I51" s="154">
        <v>-463.71876999999222</v>
      </c>
      <c r="J51" s="154">
        <v>-8679.392399999997</v>
      </c>
      <c r="K51" s="118">
        <v>1219.8683400000155</v>
      </c>
      <c r="L51" s="118">
        <v>-7923.2428299999738</v>
      </c>
      <c r="M51" s="118">
        <v>-9363.4235099999642</v>
      </c>
      <c r="N51" s="117">
        <v>-569.20027999996091</v>
      </c>
      <c r="O51" s="118">
        <v>-46543.511449999998</v>
      </c>
      <c r="P51" s="128">
        <f t="shared" si="3"/>
        <v>-56476.135239999923</v>
      </c>
    </row>
    <row r="52" spans="1:16">
      <c r="A52" s="20" t="s">
        <v>33</v>
      </c>
      <c r="B52" s="17"/>
      <c r="C52" s="17"/>
      <c r="D52" s="21">
        <v>691456.522</v>
      </c>
      <c r="E52" s="117">
        <v>-285740.6496</v>
      </c>
      <c r="F52" s="154">
        <v>-219913.58908000001</v>
      </c>
      <c r="G52" s="154">
        <v>-53176.110219999995</v>
      </c>
      <c r="H52" s="21">
        <v>-558830.34889999998</v>
      </c>
      <c r="I52" s="154">
        <v>1011326.2968199999</v>
      </c>
      <c r="J52" s="154">
        <v>-1314704.21774</v>
      </c>
      <c r="K52" s="118">
        <v>200110.13446</v>
      </c>
      <c r="L52" s="118">
        <v>-103267.78646000006</v>
      </c>
      <c r="M52" s="118">
        <v>-662098.13536000007</v>
      </c>
      <c r="N52" s="117">
        <v>-167413.52856000001</v>
      </c>
      <c r="O52" s="118">
        <v>266551.42275999999</v>
      </c>
      <c r="P52" s="128">
        <f t="shared" si="3"/>
        <v>-562960.24116000009</v>
      </c>
    </row>
    <row r="53" spans="1:16">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c r="A58" s="20"/>
      <c r="B58" s="17"/>
      <c r="C58" s="17"/>
      <c r="D58" s="21"/>
      <c r="E58" s="127"/>
      <c r="F58" s="151"/>
      <c r="G58" s="151"/>
      <c r="H58" s="244"/>
      <c r="I58" s="151"/>
      <c r="J58" s="151"/>
      <c r="K58" s="128"/>
      <c r="L58" s="128"/>
      <c r="M58" s="128"/>
      <c r="N58" s="127"/>
      <c r="O58" s="128"/>
      <c r="P58" s="128"/>
    </row>
    <row r="59" spans="1:16">
      <c r="A59" s="20" t="s">
        <v>37</v>
      </c>
      <c r="B59" s="17"/>
      <c r="C59" s="17"/>
      <c r="D59" s="21">
        <v>5310896.2369999997</v>
      </c>
      <c r="E59" s="117">
        <v>853831.09205000009</v>
      </c>
      <c r="F59" s="154">
        <v>-273639.52607999998</v>
      </c>
      <c r="G59" s="154">
        <v>-157687.28187999999</v>
      </c>
      <c r="H59" s="21">
        <v>422504.28408999997</v>
      </c>
      <c r="I59" s="154">
        <v>557507.48554000002</v>
      </c>
      <c r="J59" s="154">
        <v>904853.56515000004</v>
      </c>
      <c r="K59" s="118">
        <v>2066140.9550499998</v>
      </c>
      <c r="L59" s="118">
        <v>3528502.0057399981</v>
      </c>
      <c r="M59" s="118">
        <v>3951006.2898299992</v>
      </c>
      <c r="N59" s="117">
        <v>-303200.90323999897</v>
      </c>
      <c r="O59" s="118">
        <v>441989.58199999999</v>
      </c>
      <c r="P59" s="128">
        <f t="shared" ref="P59:P70" si="4">+SUM(M59:O59)</f>
        <v>4089794.9685900002</v>
      </c>
    </row>
    <row r="60" spans="1:16">
      <c r="A60" s="20" t="s">
        <v>38</v>
      </c>
      <c r="B60" s="17"/>
      <c r="C60" s="17"/>
      <c r="D60" s="21">
        <v>-68288.661000000007</v>
      </c>
      <c r="E60" s="117">
        <v>1463208.97645</v>
      </c>
      <c r="F60" s="154">
        <v>-26933.22308</v>
      </c>
      <c r="G60" s="154">
        <v>-5849.7218799999991</v>
      </c>
      <c r="H60" s="21">
        <v>1430426.03149</v>
      </c>
      <c r="I60" s="154">
        <v>-18446.777460000001</v>
      </c>
      <c r="J60" s="154">
        <v>-4241.1288500000001</v>
      </c>
      <c r="K60" s="118">
        <v>-11001.10795</v>
      </c>
      <c r="L60" s="118">
        <v>-33689.014260000004</v>
      </c>
      <c r="M60" s="118">
        <v>1396737.0172300001</v>
      </c>
      <c r="N60" s="117">
        <v>-977.31193000000007</v>
      </c>
      <c r="O60" s="118">
        <v>-10921.647000000001</v>
      </c>
      <c r="P60" s="128">
        <f t="shared" si="4"/>
        <v>1384838.0582999999</v>
      </c>
    </row>
    <row r="61" spans="1:16">
      <c r="A61" s="20"/>
      <c r="B61" s="17" t="s">
        <v>39</v>
      </c>
      <c r="C61" s="17"/>
      <c r="D61" s="21">
        <v>34504.199999999997</v>
      </c>
      <c r="E61" s="117">
        <v>1882511.77985</v>
      </c>
      <c r="F61" s="154">
        <v>1989.6220000000001</v>
      </c>
      <c r="G61" s="154">
        <v>3712.404</v>
      </c>
      <c r="H61" s="21">
        <v>1888213.8058500001</v>
      </c>
      <c r="I61" s="154">
        <v>2.7730000000000001</v>
      </c>
      <c r="J61" s="154">
        <v>-7.5490000000000004</v>
      </c>
      <c r="K61" s="118">
        <v>44.314999999999998</v>
      </c>
      <c r="L61" s="118">
        <v>39.539000000000001</v>
      </c>
      <c r="M61" s="118">
        <v>1888253.3448500002</v>
      </c>
      <c r="N61" s="117">
        <v>449.3</v>
      </c>
      <c r="O61" s="118">
        <v>0</v>
      </c>
      <c r="P61" s="128">
        <f t="shared" si="4"/>
        <v>1888702.6448500003</v>
      </c>
    </row>
    <row r="62" spans="1:16">
      <c r="A62" s="20"/>
      <c r="B62" s="17"/>
      <c r="C62" s="17" t="s">
        <v>40</v>
      </c>
      <c r="D62" s="21"/>
      <c r="E62" s="117">
        <v>1877981.8228500001</v>
      </c>
      <c r="F62" s="154">
        <v>0</v>
      </c>
      <c r="G62" s="154">
        <v>0</v>
      </c>
      <c r="H62" s="21">
        <v>1877981.8228500001</v>
      </c>
      <c r="I62" s="154">
        <v>0</v>
      </c>
      <c r="J62" s="154">
        <v>0</v>
      </c>
      <c r="K62" s="118">
        <v>0</v>
      </c>
      <c r="L62" s="118">
        <v>0</v>
      </c>
      <c r="M62" s="118">
        <v>1877981.8228500001</v>
      </c>
      <c r="N62" s="117">
        <v>0</v>
      </c>
      <c r="O62" s="118">
        <v>0</v>
      </c>
      <c r="P62" s="128">
        <f t="shared" si="4"/>
        <v>1877981.8228500001</v>
      </c>
    </row>
    <row r="63" spans="1:16">
      <c r="A63" s="20"/>
      <c r="B63" s="17"/>
      <c r="C63" s="17" t="s">
        <v>41</v>
      </c>
      <c r="D63" s="21"/>
      <c r="E63" s="117">
        <v>4529.9569999999367</v>
      </c>
      <c r="F63" s="154">
        <v>1989.6220000000001</v>
      </c>
      <c r="G63" s="154">
        <v>3712.404</v>
      </c>
      <c r="H63" s="21">
        <v>10231.983000000007</v>
      </c>
      <c r="I63" s="154">
        <v>2.7730000000000001</v>
      </c>
      <c r="J63" s="154">
        <v>-7.5490000000000004</v>
      </c>
      <c r="K63" s="118">
        <v>44.314999999999998</v>
      </c>
      <c r="L63" s="118">
        <v>39.539000000000001</v>
      </c>
      <c r="M63" s="118">
        <v>10271.522000000114</v>
      </c>
      <c r="N63" s="117">
        <v>449.3</v>
      </c>
      <c r="O63" s="118">
        <v>0</v>
      </c>
      <c r="P63" s="128">
        <f t="shared" si="4"/>
        <v>10720.822000000113</v>
      </c>
    </row>
    <row r="64" spans="1:16">
      <c r="A64" s="20"/>
      <c r="B64" s="17" t="s">
        <v>42</v>
      </c>
      <c r="C64" s="17"/>
      <c r="D64" s="21">
        <v>102792.861</v>
      </c>
      <c r="E64" s="117">
        <v>419302.80340000003</v>
      </c>
      <c r="F64" s="154">
        <v>28922.845079999999</v>
      </c>
      <c r="G64" s="154">
        <v>9562.1258799999996</v>
      </c>
      <c r="H64" s="21">
        <v>457787.77436000004</v>
      </c>
      <c r="I64" s="154">
        <v>18449.550460000002</v>
      </c>
      <c r="J64" s="154">
        <v>4233.5798500000001</v>
      </c>
      <c r="K64" s="118">
        <v>11045.42295</v>
      </c>
      <c r="L64" s="118">
        <v>33728.553260000001</v>
      </c>
      <c r="M64" s="118">
        <v>491516.32762000005</v>
      </c>
      <c r="N64" s="117">
        <v>1426.61193</v>
      </c>
      <c r="O64" s="118">
        <v>10921.647000000001</v>
      </c>
      <c r="P64" s="128">
        <f t="shared" si="4"/>
        <v>503864.58655000007</v>
      </c>
    </row>
    <row r="65" spans="1:19">
      <c r="A65" s="20" t="s">
        <v>43</v>
      </c>
      <c r="B65" s="17"/>
      <c r="C65" s="17"/>
      <c r="D65" s="21">
        <v>6194734.9160000002</v>
      </c>
      <c r="E65" s="117">
        <v>-533000.5003999999</v>
      </c>
      <c r="F65" s="154">
        <v>-179150.71799999999</v>
      </c>
      <c r="G65" s="154">
        <v>-89969.327000000005</v>
      </c>
      <c r="H65" s="21">
        <v>-802120.54539999994</v>
      </c>
      <c r="I65" s="154">
        <v>638437.45299999998</v>
      </c>
      <c r="J65" s="154">
        <v>968871.94299999997</v>
      </c>
      <c r="K65" s="118">
        <v>2140780.0809999998</v>
      </c>
      <c r="L65" s="118">
        <v>3748089.4769999981</v>
      </c>
      <c r="M65" s="118">
        <v>2945968.9315999988</v>
      </c>
      <c r="N65" s="117">
        <v>-240524.82630999899</v>
      </c>
      <c r="O65" s="118">
        <v>520518.016</v>
      </c>
      <c r="P65" s="128">
        <f t="shared" si="4"/>
        <v>3225962.1212899997</v>
      </c>
    </row>
    <row r="66" spans="1:19">
      <c r="A66" s="20"/>
      <c r="B66" s="17" t="s">
        <v>39</v>
      </c>
      <c r="C66" s="17"/>
      <c r="D66" s="21">
        <v>6300000</v>
      </c>
      <c r="E66" s="117">
        <v>0</v>
      </c>
      <c r="F66" s="154">
        <v>0</v>
      </c>
      <c r="G66" s="154">
        <v>0</v>
      </c>
      <c r="H66" s="21">
        <v>0</v>
      </c>
      <c r="I66" s="154">
        <v>647653.875</v>
      </c>
      <c r="J66" s="154">
        <v>5169401.1890000002</v>
      </c>
      <c r="K66" s="118">
        <v>5823303.818</v>
      </c>
      <c r="L66" s="118">
        <v>11640358.881999999</v>
      </c>
      <c r="M66" s="118">
        <v>11640358.881999999</v>
      </c>
      <c r="N66" s="117">
        <v>4087518.4070000001</v>
      </c>
      <c r="O66" s="118">
        <v>521132.37699999998</v>
      </c>
      <c r="P66" s="128">
        <f t="shared" si="4"/>
        <v>16249009.665999999</v>
      </c>
    </row>
    <row r="67" spans="1:19">
      <c r="A67" s="20"/>
      <c r="B67" s="17"/>
      <c r="C67" s="17" t="s">
        <v>40</v>
      </c>
      <c r="D67" s="21"/>
      <c r="E67" s="117">
        <v>0</v>
      </c>
      <c r="F67" s="154">
        <v>0</v>
      </c>
      <c r="G67" s="154">
        <v>0</v>
      </c>
      <c r="H67" s="21">
        <v>0</v>
      </c>
      <c r="I67" s="154">
        <v>647653.875</v>
      </c>
      <c r="J67" s="154">
        <v>5169401.1890000002</v>
      </c>
      <c r="K67" s="118">
        <v>5823303.818</v>
      </c>
      <c r="L67" s="118">
        <v>11640358.881999999</v>
      </c>
      <c r="M67" s="118">
        <v>11640358.881999999</v>
      </c>
      <c r="N67" s="117">
        <v>4087518.4070000001</v>
      </c>
      <c r="O67" s="118">
        <v>521132.37699999998</v>
      </c>
      <c r="P67" s="128">
        <f t="shared" si="4"/>
        <v>16249009.665999999</v>
      </c>
    </row>
    <row r="68" spans="1:19">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c r="A69" s="20"/>
      <c r="B69" s="17" t="s">
        <v>42</v>
      </c>
      <c r="C69" s="17"/>
      <c r="D69" s="21">
        <v>105265.084</v>
      </c>
      <c r="E69" s="117">
        <v>533000.5003999999</v>
      </c>
      <c r="F69" s="154">
        <v>179150.71799999999</v>
      </c>
      <c r="G69" s="154">
        <v>89969.327000000005</v>
      </c>
      <c r="H69" s="21">
        <v>802120.54539999994</v>
      </c>
      <c r="I69" s="154">
        <v>9216.4220000000005</v>
      </c>
      <c r="J69" s="154">
        <v>4200529.2460000003</v>
      </c>
      <c r="K69" s="118">
        <v>3682523.7370000002</v>
      </c>
      <c r="L69" s="118">
        <v>7892269.4050000012</v>
      </c>
      <c r="M69" s="118">
        <v>8694389.9504000004</v>
      </c>
      <c r="N69" s="117">
        <v>4328043.2333099991</v>
      </c>
      <c r="O69" s="118">
        <v>614.36099999999999</v>
      </c>
      <c r="P69" s="128">
        <f t="shared" si="4"/>
        <v>13023047.544709999</v>
      </c>
    </row>
    <row r="70" spans="1:19">
      <c r="A70" s="20" t="s">
        <v>44</v>
      </c>
      <c r="B70" s="17"/>
      <c r="C70" s="17"/>
      <c r="D70" s="21">
        <v>-815550.01800000004</v>
      </c>
      <c r="E70" s="117">
        <v>-76377.384000000005</v>
      </c>
      <c r="F70" s="154">
        <v>-67555.585000000006</v>
      </c>
      <c r="G70" s="154">
        <v>-61868.233</v>
      </c>
      <c r="H70" s="21">
        <v>-205801.20200000002</v>
      </c>
      <c r="I70" s="154">
        <v>-62483.19</v>
      </c>
      <c r="J70" s="154">
        <v>-59777.249000000003</v>
      </c>
      <c r="K70" s="118">
        <v>-63638.017999999996</v>
      </c>
      <c r="L70" s="118">
        <v>-185898.45699999999</v>
      </c>
      <c r="M70" s="118">
        <v>-391699.65899999999</v>
      </c>
      <c r="N70" s="117">
        <v>-61698.764999999999</v>
      </c>
      <c r="O70" s="118">
        <v>-67606.786999999997</v>
      </c>
      <c r="P70" s="128">
        <f t="shared" si="4"/>
        <v>-521005.21100000001</v>
      </c>
    </row>
    <row r="71" spans="1:19">
      <c r="A71" s="20"/>
      <c r="B71" s="17"/>
      <c r="C71" s="17"/>
      <c r="D71" s="21"/>
      <c r="E71" s="127"/>
      <c r="F71" s="151"/>
      <c r="G71" s="151"/>
      <c r="H71" s="244"/>
      <c r="I71" s="151"/>
      <c r="J71" s="151"/>
      <c r="K71" s="128"/>
      <c r="L71" s="128"/>
      <c r="M71" s="128"/>
      <c r="N71" s="127"/>
      <c r="O71" s="128"/>
      <c r="P71" s="128"/>
    </row>
    <row r="72" spans="1:19">
      <c r="A72" s="24" t="s">
        <v>45</v>
      </c>
      <c r="B72" s="25"/>
      <c r="C72" s="25"/>
      <c r="D72" s="26">
        <v>-5751647.9669999992</v>
      </c>
      <c r="E72" s="131">
        <v>1177413.3027499993</v>
      </c>
      <c r="F72" s="152">
        <v>205652.56584</v>
      </c>
      <c r="G72" s="152">
        <v>-516213.39451999997</v>
      </c>
      <c r="H72" s="247">
        <v>866852.47407000023</v>
      </c>
      <c r="I72" s="152">
        <v>1214433.8630699997</v>
      </c>
      <c r="J72" s="152">
        <v>-1406026.74554</v>
      </c>
      <c r="K72" s="132">
        <v>-746439.21878999984</v>
      </c>
      <c r="L72" s="132">
        <v>-938032.10125999851</v>
      </c>
      <c r="M72" s="132">
        <v>-71179.627190000843</v>
      </c>
      <c r="N72" s="131">
        <v>-772429.86367000104</v>
      </c>
      <c r="O72" s="132">
        <v>-328792.01592000003</v>
      </c>
      <c r="P72" s="132">
        <f t="shared" ref="P72" si="5">+SUM(M72:O72)</f>
        <v>-1172401.5067800018</v>
      </c>
    </row>
    <row r="73" spans="1:19">
      <c r="A73" s="30"/>
      <c r="B73" s="31"/>
      <c r="C73" s="31"/>
      <c r="D73" s="32"/>
      <c r="E73" s="133"/>
      <c r="F73" s="153"/>
      <c r="G73" s="153"/>
      <c r="H73" s="248"/>
      <c r="I73" s="153"/>
      <c r="J73" s="153"/>
      <c r="K73" s="134"/>
      <c r="L73" s="134"/>
      <c r="M73" s="134"/>
      <c r="N73" s="133"/>
      <c r="O73" s="134"/>
      <c r="P73" s="32"/>
    </row>
    <row r="74" spans="1:19" s="40" customFormat="1" ht="12.75" customHeight="1">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c r="A77" s="75" t="s">
        <v>50</v>
      </c>
      <c r="B77" s="160" t="s">
        <v>65</v>
      </c>
      <c r="C77" s="75"/>
      <c r="D77" s="160"/>
      <c r="E77" s="75"/>
      <c r="F77" s="75"/>
      <c r="G77" s="75"/>
      <c r="H77" s="75"/>
      <c r="I77" s="75"/>
      <c r="J77" s="75"/>
      <c r="K77" s="36"/>
      <c r="L77" s="75"/>
      <c r="M77" s="75"/>
      <c r="N77" s="75"/>
      <c r="Q77" s="263">
        <v>5</v>
      </c>
    </row>
    <row r="78" spans="1:19" s="162" customFormat="1" ht="25.5" customHeight="1">
      <c r="A78" s="160"/>
      <c r="B78" s="273"/>
      <c r="C78" s="274"/>
      <c r="D78" s="274"/>
      <c r="E78" s="274"/>
      <c r="F78" s="274"/>
      <c r="G78" s="274"/>
      <c r="H78" s="237"/>
      <c r="I78" s="161"/>
      <c r="J78" s="161"/>
      <c r="K78" s="43"/>
      <c r="L78" s="161"/>
      <c r="M78" s="161"/>
      <c r="N78" s="161"/>
      <c r="O78" s="161"/>
      <c r="P78" s="43"/>
      <c r="Q78" s="43"/>
      <c r="R78" s="43"/>
    </row>
    <row r="79" spans="1:19" s="40" customFormat="1" ht="25.5" customHeight="1">
      <c r="A79" s="80"/>
      <c r="K79" s="39"/>
    </row>
    <row r="80" spans="1:19"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79"/>
  <sheetViews>
    <sheetView topLeftCell="A43" workbookViewId="0">
      <selection activeCell="O75" sqref="O75"/>
    </sheetView>
  </sheetViews>
  <sheetFormatPr baseColWidth="10" defaultRowHeight="13.2"/>
  <cols>
    <col min="1" max="2" width="2.6640625" customWidth="1"/>
    <col min="3" max="3" width="54.6640625" customWidth="1"/>
    <col min="4" max="9" width="10.6640625" customWidth="1"/>
    <col min="10" max="10" width="10.6640625" style="17" customWidth="1"/>
    <col min="11" max="14" width="10.6640625" customWidth="1"/>
    <col min="15" max="15" width="10.6640625" bestFit="1" customWidth="1"/>
    <col min="16" max="16" width="5.6640625" customWidth="1"/>
  </cols>
  <sheetData>
    <row r="1" spans="1:16" ht="24.6">
      <c r="P1" s="165"/>
    </row>
    <row r="2" spans="1:16">
      <c r="A2" s="1" t="s">
        <v>71</v>
      </c>
      <c r="B2" s="2"/>
      <c r="C2" s="2"/>
      <c r="D2" s="2"/>
      <c r="E2" s="2"/>
      <c r="F2" s="2"/>
      <c r="G2" s="2"/>
      <c r="H2" s="2"/>
      <c r="I2" s="2"/>
      <c r="J2" s="46"/>
      <c r="K2" s="2"/>
      <c r="L2" s="2"/>
      <c r="M2" s="2"/>
      <c r="N2" s="2"/>
      <c r="O2" s="2"/>
    </row>
    <row r="3" spans="1:16">
      <c r="A3" s="4" t="str">
        <f>+Total!A3</f>
        <v>ESTADO DE OPERACIONES DE GOBIERNO  2016</v>
      </c>
      <c r="B3" s="5"/>
      <c r="C3" s="5"/>
      <c r="D3" s="2"/>
      <c r="E3" s="2"/>
      <c r="F3" s="2"/>
      <c r="G3" s="2"/>
      <c r="H3" s="2"/>
      <c r="I3" s="2"/>
      <c r="J3" s="46"/>
      <c r="K3" s="2"/>
      <c r="L3" s="2"/>
      <c r="M3" s="2"/>
      <c r="N3" s="2"/>
      <c r="O3" s="2"/>
    </row>
    <row r="4" spans="1:16">
      <c r="A4" s="1" t="s">
        <v>1</v>
      </c>
      <c r="B4" s="2"/>
      <c r="C4" s="2"/>
      <c r="D4" s="2"/>
      <c r="E4" s="2"/>
      <c r="F4" s="2"/>
      <c r="G4" s="2"/>
      <c r="H4" s="2"/>
      <c r="I4" s="2"/>
      <c r="J4" s="46"/>
      <c r="K4" s="2"/>
      <c r="L4" s="2"/>
      <c r="M4" s="2"/>
      <c r="N4" s="2"/>
      <c r="O4" s="2"/>
    </row>
    <row r="5" spans="1:16">
      <c r="A5" s="1" t="s">
        <v>52</v>
      </c>
      <c r="B5" s="2"/>
      <c r="C5" s="7"/>
      <c r="D5" s="2"/>
      <c r="E5" s="2"/>
      <c r="F5" s="2"/>
      <c r="G5" s="2"/>
      <c r="H5" s="2"/>
      <c r="I5" s="2"/>
      <c r="J5" s="46"/>
      <c r="K5" s="2"/>
      <c r="L5" s="2"/>
      <c r="M5" s="2"/>
      <c r="N5" s="2"/>
      <c r="O5" s="2"/>
    </row>
    <row r="6" spans="1:16">
      <c r="A6" s="1" t="s">
        <v>3</v>
      </c>
      <c r="B6" s="2"/>
      <c r="C6" s="7"/>
      <c r="D6" s="2"/>
      <c r="E6" s="2"/>
      <c r="F6" s="2"/>
      <c r="G6" s="2"/>
      <c r="H6" s="2"/>
      <c r="I6" s="2"/>
      <c r="J6" s="46"/>
      <c r="K6" s="2"/>
      <c r="L6" s="2"/>
      <c r="M6" s="2"/>
      <c r="N6" s="2"/>
      <c r="O6" s="2"/>
    </row>
    <row r="7" spans="1:16">
      <c r="A7" s="9"/>
      <c r="B7" s="10"/>
      <c r="C7" s="11"/>
    </row>
    <row r="8" spans="1:16" ht="24.75" customHeight="1">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c r="A9" s="16"/>
      <c r="B9" s="17"/>
      <c r="C9" s="17"/>
      <c r="D9" s="123"/>
      <c r="E9" s="155"/>
      <c r="F9" s="155"/>
      <c r="G9" s="249"/>
      <c r="H9" s="155"/>
      <c r="I9" s="155"/>
      <c r="J9" s="124"/>
      <c r="K9" s="124"/>
      <c r="L9" s="124"/>
      <c r="M9" s="123"/>
      <c r="N9" s="124"/>
      <c r="O9" s="126"/>
    </row>
    <row r="10" spans="1:16">
      <c r="A10" s="19" t="s">
        <v>6</v>
      </c>
      <c r="B10" s="17"/>
      <c r="C10" s="17"/>
      <c r="D10" s="115"/>
      <c r="E10" s="150"/>
      <c r="F10" s="150"/>
      <c r="G10" s="243"/>
      <c r="H10" s="150"/>
      <c r="I10" s="150"/>
      <c r="J10" s="116"/>
      <c r="K10" s="116"/>
      <c r="L10" s="116"/>
      <c r="M10" s="115"/>
      <c r="N10" s="116"/>
      <c r="O10" s="116"/>
    </row>
    <row r="11" spans="1:16">
      <c r="A11" s="20" t="s">
        <v>7</v>
      </c>
      <c r="B11" s="17"/>
      <c r="C11" s="17"/>
      <c r="D11" s="117">
        <v>3717140.36</v>
      </c>
      <c r="E11" s="154">
        <v>2809988.7149999999</v>
      </c>
      <c r="F11" s="154">
        <v>2757802.2050000001</v>
      </c>
      <c r="G11" s="21">
        <v>9284931.2799999993</v>
      </c>
      <c r="H11" s="154">
        <v>4224379.7640000004</v>
      </c>
      <c r="I11" s="154">
        <v>1638528.335</v>
      </c>
      <c r="J11" s="118">
        <v>2449313.8689999999</v>
      </c>
      <c r="K11" s="118">
        <v>8312221.9680000022</v>
      </c>
      <c r="L11" s="118">
        <v>17597153.247999996</v>
      </c>
      <c r="M11" s="117">
        <v>2414328.6489999997</v>
      </c>
      <c r="N11" s="118">
        <v>2812045.2060000002</v>
      </c>
      <c r="O11" s="128">
        <f>+SUM(L11:N11)</f>
        <v>22823527.102999996</v>
      </c>
    </row>
    <row r="12" spans="1:16">
      <c r="A12" s="20"/>
      <c r="B12" s="17" t="s">
        <v>8</v>
      </c>
      <c r="C12" s="17"/>
      <c r="D12" s="117">
        <v>3300226.78</v>
      </c>
      <c r="E12" s="154">
        <v>2431470.33</v>
      </c>
      <c r="F12" s="154">
        <v>2398286.7719999999</v>
      </c>
      <c r="G12" s="21">
        <v>8129983.8819999993</v>
      </c>
      <c r="H12" s="154">
        <v>3762290.872</v>
      </c>
      <c r="I12" s="154">
        <v>1228168.69</v>
      </c>
      <c r="J12" s="118">
        <v>2045161.1340000001</v>
      </c>
      <c r="K12" s="118">
        <v>7035620.6960000005</v>
      </c>
      <c r="L12" s="118">
        <v>15165604.578</v>
      </c>
      <c r="M12" s="117">
        <v>1986178.746</v>
      </c>
      <c r="N12" s="118">
        <v>2365535.2050000001</v>
      </c>
      <c r="O12" s="128">
        <f t="shared" ref="O12:O30" si="0">+SUM(L12:N12)</f>
        <v>19517318.528999999</v>
      </c>
    </row>
    <row r="13" spans="1:16" s="195" customFormat="1">
      <c r="A13" s="83"/>
      <c r="B13" s="81"/>
      <c r="C13" s="81" t="s">
        <v>69</v>
      </c>
      <c r="D13" s="196">
        <v>62818.3572033745</v>
      </c>
      <c r="E13" s="197">
        <v>52176.869405409503</v>
      </c>
      <c r="F13" s="197">
        <v>62285.498716937494</v>
      </c>
      <c r="G13" s="191">
        <v>177280.72532572149</v>
      </c>
      <c r="H13" s="197">
        <v>63952.423903969</v>
      </c>
      <c r="I13" s="197">
        <v>23348.460826957198</v>
      </c>
      <c r="J13" s="198">
        <v>-57355.567892059102</v>
      </c>
      <c r="K13" s="198">
        <v>29945.316838867089</v>
      </c>
      <c r="L13" s="198">
        <v>207226.04216458858</v>
      </c>
      <c r="M13" s="196">
        <v>-225031.04640481298</v>
      </c>
      <c r="N13" s="198">
        <v>24832.809158082298</v>
      </c>
      <c r="O13" s="128">
        <f t="shared" si="0"/>
        <v>7027.8049178578985</v>
      </c>
    </row>
    <row r="14" spans="1:16" s="195" customFormat="1">
      <c r="A14" s="83"/>
      <c r="B14" s="81"/>
      <c r="C14" s="81" t="s">
        <v>59</v>
      </c>
      <c r="D14" s="196">
        <v>3237408.4227966252</v>
      </c>
      <c r="E14" s="197">
        <v>2379293.4605945908</v>
      </c>
      <c r="F14" s="197">
        <v>2336001.2732830625</v>
      </c>
      <c r="G14" s="191">
        <v>7952703.1566742789</v>
      </c>
      <c r="H14" s="197">
        <v>3698338.4480960309</v>
      </c>
      <c r="I14" s="197">
        <v>1204820.2291730428</v>
      </c>
      <c r="J14" s="198">
        <v>2102516.7018920593</v>
      </c>
      <c r="K14" s="198">
        <v>7005675.3791611325</v>
      </c>
      <c r="L14" s="198">
        <v>14958378.535835411</v>
      </c>
      <c r="M14" s="196">
        <v>2211209.7924048132</v>
      </c>
      <c r="N14" s="198">
        <v>2340702.395841918</v>
      </c>
      <c r="O14" s="128">
        <f t="shared" si="0"/>
        <v>19510290.724082142</v>
      </c>
    </row>
    <row r="15" spans="1:16">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c r="A16" s="20"/>
      <c r="B16" s="17" t="s">
        <v>9</v>
      </c>
      <c r="C16" s="17"/>
      <c r="D16" s="117">
        <v>211153.63699999999</v>
      </c>
      <c r="E16" s="154">
        <v>186898.24299999999</v>
      </c>
      <c r="F16" s="154">
        <v>155669.67600000001</v>
      </c>
      <c r="G16" s="21">
        <v>553721.55599999998</v>
      </c>
      <c r="H16" s="154">
        <v>201093.389</v>
      </c>
      <c r="I16" s="154">
        <v>202715.47200000001</v>
      </c>
      <c r="J16" s="118">
        <v>217786.628</v>
      </c>
      <c r="K16" s="118">
        <v>621595.48900000006</v>
      </c>
      <c r="L16" s="118">
        <v>1175317.0449999999</v>
      </c>
      <c r="M16" s="117">
        <v>198558.55</v>
      </c>
      <c r="N16" s="118">
        <v>200136.296</v>
      </c>
      <c r="O16" s="128">
        <f t="shared" si="0"/>
        <v>1574011.8910000001</v>
      </c>
    </row>
    <row r="17" spans="1:15">
      <c r="A17" s="20"/>
      <c r="B17" s="17" t="s">
        <v>66</v>
      </c>
      <c r="C17" s="17"/>
      <c r="D17" s="117">
        <v>5030.1369999999997</v>
      </c>
      <c r="E17" s="154">
        <v>5435.8770000000004</v>
      </c>
      <c r="F17" s="154">
        <v>5078.116</v>
      </c>
      <c r="G17" s="21">
        <v>15544.13</v>
      </c>
      <c r="H17" s="154">
        <v>5324.6019999999999</v>
      </c>
      <c r="I17" s="154">
        <v>5577.0879999999997</v>
      </c>
      <c r="J17" s="118">
        <v>11143.075999999999</v>
      </c>
      <c r="K17" s="118">
        <v>22044.765999999996</v>
      </c>
      <c r="L17" s="118">
        <v>37588.895999999993</v>
      </c>
      <c r="M17" s="117">
        <v>6149.8029999999999</v>
      </c>
      <c r="N17" s="118">
        <v>5187.1499999999996</v>
      </c>
      <c r="O17" s="128">
        <f t="shared" si="0"/>
        <v>48925.848999999995</v>
      </c>
    </row>
    <row r="18" spans="1:15">
      <c r="A18" s="20"/>
      <c r="B18" s="17" t="s">
        <v>67</v>
      </c>
      <c r="C18" s="17"/>
      <c r="D18" s="117">
        <v>26757.226999999999</v>
      </c>
      <c r="E18" s="154">
        <v>24304.094000000001</v>
      </c>
      <c r="F18" s="154">
        <v>23345.912</v>
      </c>
      <c r="G18" s="21">
        <v>74407.232999999993</v>
      </c>
      <c r="H18" s="154">
        <v>26137.288</v>
      </c>
      <c r="I18" s="154">
        <v>42401.847000000002</v>
      </c>
      <c r="J18" s="118">
        <v>22811.831999999999</v>
      </c>
      <c r="K18" s="118">
        <v>91350.967000000004</v>
      </c>
      <c r="L18" s="118">
        <v>165758.20000000001</v>
      </c>
      <c r="M18" s="117">
        <v>51978.137999999999</v>
      </c>
      <c r="N18" s="118">
        <v>74390.077999999994</v>
      </c>
      <c r="O18" s="128">
        <f t="shared" si="0"/>
        <v>292126.41600000003</v>
      </c>
    </row>
    <row r="19" spans="1:15">
      <c r="A19" s="20"/>
      <c r="B19" s="17" t="s">
        <v>10</v>
      </c>
      <c r="C19" s="17"/>
      <c r="D19" s="117">
        <v>72576.312000000005</v>
      </c>
      <c r="E19" s="154">
        <v>78166.152000000002</v>
      </c>
      <c r="F19" s="154">
        <v>82946.114000000001</v>
      </c>
      <c r="G19" s="21">
        <v>233688.57800000001</v>
      </c>
      <c r="H19" s="154">
        <v>69917.313999999998</v>
      </c>
      <c r="I19" s="154">
        <v>72751.854000000007</v>
      </c>
      <c r="J19" s="118">
        <v>67602.508000000002</v>
      </c>
      <c r="K19" s="118">
        <v>210271.67600000001</v>
      </c>
      <c r="L19" s="118">
        <v>443960.25400000002</v>
      </c>
      <c r="M19" s="117">
        <v>83857.861000000004</v>
      </c>
      <c r="N19" s="118">
        <v>74539.157999999996</v>
      </c>
      <c r="O19" s="128">
        <f t="shared" si="0"/>
        <v>602357.27300000004</v>
      </c>
    </row>
    <row r="20" spans="1:15">
      <c r="A20" s="20"/>
      <c r="B20" s="17" t="s">
        <v>11</v>
      </c>
      <c r="C20" s="17"/>
      <c r="D20" s="117">
        <v>101396.26700000001</v>
      </c>
      <c r="E20" s="154">
        <v>83714.019</v>
      </c>
      <c r="F20" s="154">
        <v>92475.615000000005</v>
      </c>
      <c r="G20" s="21">
        <v>277585.90100000001</v>
      </c>
      <c r="H20" s="154">
        <v>159616.299</v>
      </c>
      <c r="I20" s="154">
        <v>86913.384000000005</v>
      </c>
      <c r="J20" s="118">
        <v>84808.691000000006</v>
      </c>
      <c r="K20" s="118">
        <v>331338.37400000001</v>
      </c>
      <c r="L20" s="118">
        <v>608924.27500000002</v>
      </c>
      <c r="M20" s="117">
        <v>87605.551000000007</v>
      </c>
      <c r="N20" s="118">
        <v>92257.319000000003</v>
      </c>
      <c r="O20" s="128">
        <f t="shared" si="0"/>
        <v>788787.14500000002</v>
      </c>
    </row>
    <row r="21" spans="1:15">
      <c r="A21" s="20"/>
      <c r="B21" s="17"/>
      <c r="C21" s="17"/>
      <c r="D21" s="113"/>
      <c r="E21" s="156"/>
      <c r="F21" s="156"/>
      <c r="G21" s="250"/>
      <c r="H21" s="156"/>
      <c r="I21" s="156"/>
      <c r="J21" s="114"/>
      <c r="K21" s="114"/>
      <c r="L21" s="114"/>
      <c r="M21" s="113"/>
      <c r="N21" s="114"/>
      <c r="O21" s="130"/>
    </row>
    <row r="22" spans="1:15">
      <c r="A22" s="20" t="s">
        <v>12</v>
      </c>
      <c r="B22" s="17"/>
      <c r="C22" s="17"/>
      <c r="D22" s="117">
        <v>2323976.4450000003</v>
      </c>
      <c r="E22" s="154">
        <v>2260657.9579999996</v>
      </c>
      <c r="F22" s="154">
        <v>2727946.7039999999</v>
      </c>
      <c r="G22" s="21">
        <v>7312581.1069999998</v>
      </c>
      <c r="H22" s="154">
        <v>2521218.8689999999</v>
      </c>
      <c r="I22" s="154">
        <v>2506033.122</v>
      </c>
      <c r="J22" s="118">
        <v>2660947.6830000002</v>
      </c>
      <c r="K22" s="118">
        <v>7688199.6739999996</v>
      </c>
      <c r="L22" s="118">
        <v>15000780.780999999</v>
      </c>
      <c r="M22" s="117">
        <v>2674912.3559999997</v>
      </c>
      <c r="N22" s="118">
        <v>2598162.2749999999</v>
      </c>
      <c r="O22" s="128">
        <f t="shared" si="0"/>
        <v>20273855.411999997</v>
      </c>
    </row>
    <row r="23" spans="1:15">
      <c r="A23" s="20"/>
      <c r="B23" s="17" t="s">
        <v>13</v>
      </c>
      <c r="C23" s="17"/>
      <c r="D23" s="117">
        <v>600606.88800000004</v>
      </c>
      <c r="E23" s="154">
        <v>570398.64599999995</v>
      </c>
      <c r="F23" s="154">
        <v>758350.21</v>
      </c>
      <c r="G23" s="21">
        <v>1929355.7439999999</v>
      </c>
      <c r="H23" s="154">
        <v>590781.875</v>
      </c>
      <c r="I23" s="154">
        <v>582242.49199999997</v>
      </c>
      <c r="J23" s="118">
        <v>746496.14800000004</v>
      </c>
      <c r="K23" s="118">
        <v>1919520.5150000001</v>
      </c>
      <c r="L23" s="118">
        <v>3848876.2590000001</v>
      </c>
      <c r="M23" s="117">
        <v>576818.772</v>
      </c>
      <c r="N23" s="118">
        <v>589177.18599999999</v>
      </c>
      <c r="O23" s="128">
        <f t="shared" si="0"/>
        <v>5014872.2170000002</v>
      </c>
    </row>
    <row r="24" spans="1:15">
      <c r="A24" s="20"/>
      <c r="B24" s="17" t="s">
        <v>14</v>
      </c>
      <c r="C24" s="17"/>
      <c r="D24" s="117">
        <v>139258.071</v>
      </c>
      <c r="E24" s="154">
        <v>201020.59899999999</v>
      </c>
      <c r="F24" s="154">
        <v>260823.065</v>
      </c>
      <c r="G24" s="21">
        <v>601101.73499999999</v>
      </c>
      <c r="H24" s="154">
        <v>236135.269</v>
      </c>
      <c r="I24" s="154">
        <v>253386.541</v>
      </c>
      <c r="J24" s="118">
        <v>244655.25099999999</v>
      </c>
      <c r="K24" s="118">
        <v>734177.06099999999</v>
      </c>
      <c r="L24" s="118">
        <v>1335278.7960000001</v>
      </c>
      <c r="M24" s="117">
        <v>244519.196</v>
      </c>
      <c r="N24" s="118">
        <v>258869.51800000001</v>
      </c>
      <c r="O24" s="128">
        <f t="shared" si="0"/>
        <v>1838667.51</v>
      </c>
    </row>
    <row r="25" spans="1:15">
      <c r="A25" s="20"/>
      <c r="B25" s="17" t="s">
        <v>15</v>
      </c>
      <c r="C25" s="17"/>
      <c r="D25" s="117">
        <v>299377.141</v>
      </c>
      <c r="E25" s="154">
        <v>26703.178</v>
      </c>
      <c r="F25" s="154">
        <v>104697.474</v>
      </c>
      <c r="G25" s="21">
        <v>430777.79300000001</v>
      </c>
      <c r="H25" s="154">
        <v>19372.754000000001</v>
      </c>
      <c r="I25" s="154">
        <v>50836.125999999997</v>
      </c>
      <c r="J25" s="118">
        <v>-41098.612000000001</v>
      </c>
      <c r="K25" s="118">
        <v>29110.268000000004</v>
      </c>
      <c r="L25" s="118">
        <v>459888.06099999999</v>
      </c>
      <c r="M25" s="117">
        <v>244614.283</v>
      </c>
      <c r="N25" s="118">
        <v>18747.293000000001</v>
      </c>
      <c r="O25" s="128">
        <f t="shared" si="0"/>
        <v>723249.63699999999</v>
      </c>
    </row>
    <row r="26" spans="1:15">
      <c r="A26" s="20"/>
      <c r="B26" s="17" t="s">
        <v>68</v>
      </c>
      <c r="C26" s="17"/>
      <c r="D26" s="117">
        <v>755528.88699999999</v>
      </c>
      <c r="E26" s="154">
        <v>952873.25199999998</v>
      </c>
      <c r="F26" s="154">
        <v>954751.77899999998</v>
      </c>
      <c r="G26" s="21">
        <v>2663153.9180000001</v>
      </c>
      <c r="H26" s="154">
        <v>1150914.7339999999</v>
      </c>
      <c r="I26" s="154">
        <v>1045832.179</v>
      </c>
      <c r="J26" s="118">
        <v>1179932.551</v>
      </c>
      <c r="K26" s="118">
        <v>3376679.4639999997</v>
      </c>
      <c r="L26" s="118">
        <v>6039833.3819999993</v>
      </c>
      <c r="M26" s="117">
        <v>1064851.878</v>
      </c>
      <c r="N26" s="118">
        <v>1193269.676</v>
      </c>
      <c r="O26" s="128">
        <f t="shared" si="0"/>
        <v>8297954.9359999998</v>
      </c>
    </row>
    <row r="27" spans="1:15">
      <c r="A27" s="20"/>
      <c r="B27" s="17" t="s">
        <v>60</v>
      </c>
      <c r="C27" s="17"/>
      <c r="D27" s="117">
        <v>527452.66</v>
      </c>
      <c r="E27" s="154">
        <v>503189.82</v>
      </c>
      <c r="F27" s="154">
        <v>645132.68500000006</v>
      </c>
      <c r="G27" s="21">
        <v>1675775.165</v>
      </c>
      <c r="H27" s="154">
        <v>518865.549</v>
      </c>
      <c r="I27" s="154">
        <v>572010.39300000004</v>
      </c>
      <c r="J27" s="118">
        <v>526827.41799999995</v>
      </c>
      <c r="K27" s="118">
        <v>1617703.3599999999</v>
      </c>
      <c r="L27" s="118">
        <v>3293478.5249999999</v>
      </c>
      <c r="M27" s="117">
        <v>530837.62899999996</v>
      </c>
      <c r="N27" s="118">
        <v>533818.38199999998</v>
      </c>
      <c r="O27" s="128">
        <f t="shared" si="0"/>
        <v>4358134.5360000003</v>
      </c>
    </row>
    <row r="28" spans="1:15">
      <c r="A28" s="20"/>
      <c r="B28" s="17" t="s">
        <v>16</v>
      </c>
      <c r="C28" s="17"/>
      <c r="D28" s="117">
        <v>1752.798</v>
      </c>
      <c r="E28" s="154">
        <v>6472.4629999999997</v>
      </c>
      <c r="F28" s="154">
        <v>4191.491</v>
      </c>
      <c r="G28" s="21">
        <v>12416.752</v>
      </c>
      <c r="H28" s="154">
        <v>5148.6880000000001</v>
      </c>
      <c r="I28" s="154">
        <v>1725.3910000000001</v>
      </c>
      <c r="J28" s="118">
        <v>4134.9269999999997</v>
      </c>
      <c r="K28" s="118">
        <v>11009.005999999999</v>
      </c>
      <c r="L28" s="118">
        <v>23425.758000000002</v>
      </c>
      <c r="M28" s="117">
        <v>13270.598</v>
      </c>
      <c r="N28" s="118">
        <v>4280.22</v>
      </c>
      <c r="O28" s="118">
        <f t="shared" si="0"/>
        <v>40976.576000000001</v>
      </c>
    </row>
    <row r="29" spans="1:15">
      <c r="A29" s="20"/>
      <c r="B29" s="17"/>
      <c r="C29" s="17"/>
      <c r="D29" s="117"/>
      <c r="E29" s="154"/>
      <c r="F29" s="154"/>
      <c r="G29" s="21"/>
      <c r="H29" s="154"/>
      <c r="I29" s="154"/>
      <c r="J29" s="118"/>
      <c r="K29" s="118"/>
      <c r="L29" s="118"/>
      <c r="M29" s="117"/>
      <c r="N29" s="118"/>
      <c r="O29" s="128"/>
    </row>
    <row r="30" spans="1:15">
      <c r="A30" s="22" t="s">
        <v>17</v>
      </c>
      <c r="B30" s="23"/>
      <c r="C30" s="23"/>
      <c r="D30" s="117">
        <v>1393163.9149999996</v>
      </c>
      <c r="E30" s="154">
        <v>549330.75700000022</v>
      </c>
      <c r="F30" s="154">
        <v>29855.501000000164</v>
      </c>
      <c r="G30" s="21">
        <v>1972350.1729999995</v>
      </c>
      <c r="H30" s="154">
        <v>1703160.8950000005</v>
      </c>
      <c r="I30" s="154">
        <v>-867504.78700000001</v>
      </c>
      <c r="J30" s="118">
        <v>-211633.81400000025</v>
      </c>
      <c r="K30" s="118">
        <v>624022.29400000256</v>
      </c>
      <c r="L30" s="118">
        <v>2596372.4669999965</v>
      </c>
      <c r="M30" s="117">
        <v>-260583.70699999994</v>
      </c>
      <c r="N30" s="118">
        <v>213882.93100000033</v>
      </c>
      <c r="O30" s="128">
        <f t="shared" si="0"/>
        <v>2549671.6909999968</v>
      </c>
    </row>
    <row r="31" spans="1:15">
      <c r="A31" s="20"/>
      <c r="B31" s="17"/>
      <c r="C31" s="17"/>
      <c r="D31" s="117"/>
      <c r="E31" s="154"/>
      <c r="F31" s="154"/>
      <c r="G31" s="21"/>
      <c r="H31" s="154"/>
      <c r="I31" s="154"/>
      <c r="J31" s="118"/>
      <c r="K31" s="118"/>
      <c r="L31" s="118"/>
      <c r="M31" s="117"/>
      <c r="N31" s="118"/>
      <c r="O31" s="128"/>
    </row>
    <row r="32" spans="1:15">
      <c r="A32" s="19" t="s">
        <v>18</v>
      </c>
      <c r="B32" s="17"/>
      <c r="C32" s="17"/>
      <c r="D32" s="117"/>
      <c r="E32" s="154"/>
      <c r="F32" s="154"/>
      <c r="G32" s="21"/>
      <c r="H32" s="154"/>
      <c r="I32" s="154"/>
      <c r="J32" s="118"/>
      <c r="K32" s="118"/>
      <c r="L32" s="118"/>
      <c r="M32" s="117"/>
      <c r="N32" s="118"/>
      <c r="O32" s="128"/>
    </row>
    <row r="33" spans="1:15">
      <c r="A33" s="20" t="s">
        <v>19</v>
      </c>
      <c r="B33" s="17"/>
      <c r="C33" s="17"/>
      <c r="D33" s="117">
        <v>289537.51199999999</v>
      </c>
      <c r="E33" s="154">
        <v>379109.609</v>
      </c>
      <c r="F33" s="154">
        <v>539701.09</v>
      </c>
      <c r="G33" s="21">
        <v>1208348.2110000001</v>
      </c>
      <c r="H33" s="154">
        <v>479079.36999999994</v>
      </c>
      <c r="I33" s="154">
        <v>527992.522</v>
      </c>
      <c r="J33" s="118">
        <v>545908.88899999997</v>
      </c>
      <c r="K33" s="118">
        <v>1552980.781</v>
      </c>
      <c r="L33" s="118">
        <v>2761328.9920000001</v>
      </c>
      <c r="M33" s="117">
        <v>503080.09099999996</v>
      </c>
      <c r="N33" s="118">
        <v>507998.88400000008</v>
      </c>
      <c r="O33" s="128">
        <f t="shared" ref="O33:O36" si="1">+SUM(L33:N33)</f>
        <v>3772407.9670000002</v>
      </c>
    </row>
    <row r="34" spans="1:15">
      <c r="A34" s="20"/>
      <c r="B34" s="17" t="s">
        <v>20</v>
      </c>
      <c r="C34" s="17"/>
      <c r="D34" s="117">
        <v>1753.69</v>
      </c>
      <c r="E34" s="154">
        <v>1041.979</v>
      </c>
      <c r="F34" s="154">
        <v>3986.1210000000001</v>
      </c>
      <c r="G34" s="21">
        <v>6781.79</v>
      </c>
      <c r="H34" s="154">
        <v>3696.0529999999999</v>
      </c>
      <c r="I34" s="154">
        <v>1305.6030000000001</v>
      </c>
      <c r="J34" s="118">
        <v>2772.0349999999999</v>
      </c>
      <c r="K34" s="118">
        <v>7773.6909999999998</v>
      </c>
      <c r="L34" s="118">
        <v>14555.481</v>
      </c>
      <c r="M34" s="117">
        <v>2060.4009999999998</v>
      </c>
      <c r="N34" s="118">
        <v>3590.4209999999998</v>
      </c>
      <c r="O34" s="128">
        <f t="shared" si="1"/>
        <v>20206.302999999996</v>
      </c>
    </row>
    <row r="35" spans="1:15">
      <c r="A35" s="20"/>
      <c r="B35" s="17" t="s">
        <v>21</v>
      </c>
      <c r="C35" s="17"/>
      <c r="D35" s="117">
        <v>109988.952</v>
      </c>
      <c r="E35" s="154">
        <v>209819.663</v>
      </c>
      <c r="F35" s="154">
        <v>291414.283</v>
      </c>
      <c r="G35" s="21">
        <v>611222.89800000004</v>
      </c>
      <c r="H35" s="154">
        <v>262985.82699999999</v>
      </c>
      <c r="I35" s="154">
        <v>248614.02</v>
      </c>
      <c r="J35" s="118">
        <v>299520.467</v>
      </c>
      <c r="K35" s="118">
        <v>811120.31400000001</v>
      </c>
      <c r="L35" s="118">
        <v>1422343.2120000001</v>
      </c>
      <c r="M35" s="117">
        <v>276849.73599999998</v>
      </c>
      <c r="N35" s="118">
        <v>265428.83600000001</v>
      </c>
      <c r="O35" s="128">
        <f t="shared" si="1"/>
        <v>1964621.784</v>
      </c>
    </row>
    <row r="36" spans="1:15">
      <c r="A36" s="20"/>
      <c r="B36" s="17" t="s">
        <v>22</v>
      </c>
      <c r="C36" s="17"/>
      <c r="D36" s="117">
        <v>181302.25</v>
      </c>
      <c r="E36" s="154">
        <v>170331.92499999999</v>
      </c>
      <c r="F36" s="154">
        <v>252272.92800000001</v>
      </c>
      <c r="G36" s="21">
        <v>603907.103</v>
      </c>
      <c r="H36" s="154">
        <v>219789.59599999999</v>
      </c>
      <c r="I36" s="154">
        <v>280684.10499999998</v>
      </c>
      <c r="J36" s="118">
        <v>249160.45699999999</v>
      </c>
      <c r="K36" s="118">
        <v>749634.15800000005</v>
      </c>
      <c r="L36" s="118">
        <v>1353541.2609999999</v>
      </c>
      <c r="M36" s="117">
        <v>228290.75599999999</v>
      </c>
      <c r="N36" s="118">
        <v>246160.46900000001</v>
      </c>
      <c r="O36" s="128">
        <f t="shared" si="1"/>
        <v>1827992.486</v>
      </c>
    </row>
    <row r="37" spans="1:15">
      <c r="A37" s="20"/>
      <c r="B37" s="17"/>
      <c r="C37" s="17"/>
      <c r="D37" s="117"/>
      <c r="E37" s="154"/>
      <c r="F37" s="154"/>
      <c r="G37" s="21"/>
      <c r="H37" s="154"/>
      <c r="I37" s="154"/>
      <c r="J37" s="118"/>
      <c r="K37" s="118"/>
      <c r="L37" s="118"/>
      <c r="M37" s="117"/>
      <c r="N37" s="118"/>
      <c r="O37" s="128"/>
    </row>
    <row r="38" spans="1:15">
      <c r="A38" s="24" t="s">
        <v>61</v>
      </c>
      <c r="B38" s="25"/>
      <c r="C38" s="25"/>
      <c r="D38" s="119">
        <v>3718894.05</v>
      </c>
      <c r="E38" s="157">
        <v>2811030.6939999997</v>
      </c>
      <c r="F38" s="157">
        <v>2761788.3259999999</v>
      </c>
      <c r="G38" s="26">
        <v>9291713.0699999984</v>
      </c>
      <c r="H38" s="157">
        <v>4228075.8170000007</v>
      </c>
      <c r="I38" s="157">
        <v>1639833.9379999998</v>
      </c>
      <c r="J38" s="120">
        <v>2452085.9040000001</v>
      </c>
      <c r="K38" s="120">
        <v>8319995.6590000018</v>
      </c>
      <c r="L38" s="120">
        <v>17611708.728999995</v>
      </c>
      <c r="M38" s="119">
        <v>2416389.0499999998</v>
      </c>
      <c r="N38" s="120">
        <v>2815635.6270000003</v>
      </c>
      <c r="O38" s="132">
        <f t="shared" ref="O38:O40" si="2">+SUM(L38:N38)</f>
        <v>22843733.405999996</v>
      </c>
    </row>
    <row r="39" spans="1:15">
      <c r="A39" s="24" t="s">
        <v>62</v>
      </c>
      <c r="B39" s="25"/>
      <c r="C39" s="25"/>
      <c r="D39" s="119">
        <v>2615267.6470000003</v>
      </c>
      <c r="E39" s="157">
        <v>2640809.5459999996</v>
      </c>
      <c r="F39" s="157">
        <v>3271633.9149999996</v>
      </c>
      <c r="G39" s="26">
        <v>8527711.1079999991</v>
      </c>
      <c r="H39" s="157">
        <v>3003994.2919999999</v>
      </c>
      <c r="I39" s="157">
        <v>3035331.247</v>
      </c>
      <c r="J39" s="120">
        <v>3209628.6070000003</v>
      </c>
      <c r="K39" s="120">
        <v>9248954.1459999997</v>
      </c>
      <c r="L39" s="120">
        <v>17776665.254000001</v>
      </c>
      <c r="M39" s="119">
        <v>3180052.8479999998</v>
      </c>
      <c r="N39" s="120">
        <v>3109751.58</v>
      </c>
      <c r="O39" s="132">
        <f t="shared" si="2"/>
        <v>24066469.682000004</v>
      </c>
    </row>
    <row r="40" spans="1:15">
      <c r="A40" s="24" t="s">
        <v>23</v>
      </c>
      <c r="B40" s="25"/>
      <c r="C40" s="25"/>
      <c r="D40" s="119">
        <v>1103626.4029999995</v>
      </c>
      <c r="E40" s="157">
        <v>170221.14800000004</v>
      </c>
      <c r="F40" s="157">
        <v>-509845.58899999969</v>
      </c>
      <c r="G40" s="26">
        <v>764001.96199999936</v>
      </c>
      <c r="H40" s="157">
        <v>1224081.5250000008</v>
      </c>
      <c r="I40" s="157">
        <v>-1395497.3090000001</v>
      </c>
      <c r="J40" s="120">
        <v>-757542.70300000021</v>
      </c>
      <c r="K40" s="120">
        <v>-928958.48699999787</v>
      </c>
      <c r="L40" s="120">
        <v>-164956.52500000596</v>
      </c>
      <c r="M40" s="119">
        <v>-763663.79799999995</v>
      </c>
      <c r="N40" s="120">
        <v>-294115.95299999975</v>
      </c>
      <c r="O40" s="132">
        <f t="shared" si="2"/>
        <v>-1222736.2760000057</v>
      </c>
    </row>
    <row r="41" spans="1:15">
      <c r="A41" s="27"/>
      <c r="B41" s="28"/>
      <c r="C41" s="28"/>
      <c r="D41" s="121"/>
      <c r="E41" s="158"/>
      <c r="F41" s="158"/>
      <c r="G41" s="251"/>
      <c r="H41" s="158"/>
      <c r="I41" s="158"/>
      <c r="J41" s="122"/>
      <c r="K41" s="122"/>
      <c r="L41" s="122"/>
      <c r="M41" s="121"/>
      <c r="N41" s="122"/>
      <c r="O41" s="134"/>
    </row>
    <row r="42" spans="1:15">
      <c r="A42" s="19" t="s">
        <v>24</v>
      </c>
      <c r="B42" s="17"/>
      <c r="C42" s="17"/>
      <c r="D42" s="113"/>
      <c r="E42" s="156"/>
      <c r="F42" s="156"/>
      <c r="G42" s="250"/>
      <c r="H42" s="156"/>
      <c r="I42" s="156"/>
      <c r="J42" s="114"/>
      <c r="K42" s="114"/>
      <c r="L42" s="114"/>
      <c r="M42" s="113"/>
      <c r="N42" s="114"/>
      <c r="O42" s="130"/>
    </row>
    <row r="43" spans="1:15">
      <c r="A43" s="19"/>
      <c r="B43" s="17"/>
      <c r="C43" s="17"/>
      <c r="D43" s="113"/>
      <c r="E43" s="156"/>
      <c r="F43" s="156"/>
      <c r="G43" s="250"/>
      <c r="H43" s="156"/>
      <c r="I43" s="156"/>
      <c r="J43" s="114"/>
      <c r="K43" s="114"/>
      <c r="L43" s="114"/>
      <c r="M43" s="113"/>
      <c r="N43" s="114"/>
      <c r="O43" s="130"/>
    </row>
    <row r="44" spans="1:15">
      <c r="A44" s="20" t="s">
        <v>25</v>
      </c>
      <c r="B44" s="17"/>
      <c r="C44" s="17"/>
      <c r="D44" s="117">
        <v>500924.09199999989</v>
      </c>
      <c r="E44" s="154">
        <v>-79549.362000000023</v>
      </c>
      <c r="F44" s="154">
        <v>-666861.71400000004</v>
      </c>
      <c r="G44" s="21">
        <v>-245486.98400000017</v>
      </c>
      <c r="H44" s="154">
        <v>1783613.5389999999</v>
      </c>
      <c r="I44" s="154">
        <v>-489924.37100000004</v>
      </c>
      <c r="J44" s="118">
        <v>1315126.308</v>
      </c>
      <c r="K44" s="118">
        <v>2608815.4759999993</v>
      </c>
      <c r="L44" s="118">
        <v>2363328.4919999992</v>
      </c>
      <c r="M44" s="117">
        <v>-1066777.902</v>
      </c>
      <c r="N44" s="118">
        <v>147873.62899999999</v>
      </c>
      <c r="O44" s="128">
        <f t="shared" ref="O44:O57" si="3">+SUM(L44:N44)</f>
        <v>1444424.2189999991</v>
      </c>
    </row>
    <row r="45" spans="1:15">
      <c r="A45" s="20" t="s">
        <v>26</v>
      </c>
      <c r="B45" s="17"/>
      <c r="C45" s="17"/>
      <c r="D45" s="117">
        <v>-169929.71099999998</v>
      </c>
      <c r="E45" s="154">
        <v>3603.2500000000018</v>
      </c>
      <c r="F45" s="154">
        <v>2174.5169999999998</v>
      </c>
      <c r="G45" s="21">
        <v>-164151.94399999999</v>
      </c>
      <c r="H45" s="154">
        <v>4038.1810000000005</v>
      </c>
      <c r="I45" s="154">
        <v>6270.8919999999998</v>
      </c>
      <c r="J45" s="118">
        <v>-12643.396000000001</v>
      </c>
      <c r="K45" s="118">
        <v>-2334.323000000004</v>
      </c>
      <c r="L45" s="118">
        <v>-166486.26699999996</v>
      </c>
      <c r="M45" s="117">
        <v>2073.6609999999982</v>
      </c>
      <c r="N45" s="118">
        <v>4846.3429999999989</v>
      </c>
      <c r="O45" s="128">
        <f t="shared" si="3"/>
        <v>-159566.26299999998</v>
      </c>
    </row>
    <row r="46" spans="1:15">
      <c r="A46" s="20"/>
      <c r="B46" s="17" t="s">
        <v>27</v>
      </c>
      <c r="C46" s="17"/>
      <c r="D46" s="117">
        <v>10212.808999999999</v>
      </c>
      <c r="E46" s="154">
        <v>16665.293000000001</v>
      </c>
      <c r="F46" s="154">
        <v>22008.98</v>
      </c>
      <c r="G46" s="21">
        <v>48887.081999999995</v>
      </c>
      <c r="H46" s="154">
        <v>23538.786</v>
      </c>
      <c r="I46" s="154">
        <v>24738.858</v>
      </c>
      <c r="J46" s="118">
        <v>19220.805</v>
      </c>
      <c r="K46" s="118">
        <v>67498.448999999993</v>
      </c>
      <c r="L46" s="118">
        <v>116385.53099999999</v>
      </c>
      <c r="M46" s="117">
        <v>16975.655999999999</v>
      </c>
      <c r="N46" s="118">
        <v>20579.855</v>
      </c>
      <c r="O46" s="128">
        <f t="shared" si="3"/>
        <v>153941.04199999999</v>
      </c>
    </row>
    <row r="47" spans="1:15">
      <c r="A47" s="20"/>
      <c r="B47" s="17" t="s">
        <v>28</v>
      </c>
      <c r="C47" s="17"/>
      <c r="D47" s="117">
        <v>180142.52</v>
      </c>
      <c r="E47" s="154">
        <v>13062.043</v>
      </c>
      <c r="F47" s="154">
        <v>19834.463</v>
      </c>
      <c r="G47" s="21">
        <v>213039.02599999998</v>
      </c>
      <c r="H47" s="154">
        <v>19500.605</v>
      </c>
      <c r="I47" s="154">
        <v>18467.966</v>
      </c>
      <c r="J47" s="118">
        <v>31864.201000000001</v>
      </c>
      <c r="K47" s="118">
        <v>69832.771999999997</v>
      </c>
      <c r="L47" s="118">
        <v>282871.79799999995</v>
      </c>
      <c r="M47" s="117">
        <v>14901.995000000001</v>
      </c>
      <c r="N47" s="118">
        <v>15733.512000000001</v>
      </c>
      <c r="O47" s="128">
        <f t="shared" si="3"/>
        <v>313507.30499999993</v>
      </c>
    </row>
    <row r="48" spans="1:15">
      <c r="A48" s="20" t="s">
        <v>29</v>
      </c>
      <c r="B48" s="17"/>
      <c r="C48" s="17"/>
      <c r="D48" s="117">
        <v>1045302.1199999999</v>
      </c>
      <c r="E48" s="154">
        <v>54380.09199999999</v>
      </c>
      <c r="F48" s="154">
        <v>-686637.92599999998</v>
      </c>
      <c r="G48" s="21">
        <v>413044.28599999985</v>
      </c>
      <c r="H48" s="154">
        <v>722276.58199999994</v>
      </c>
      <c r="I48" s="154">
        <v>664138.22899999993</v>
      </c>
      <c r="J48" s="118">
        <v>1307291.0289999999</v>
      </c>
      <c r="K48" s="118">
        <v>2693705.8399999994</v>
      </c>
      <c r="L48" s="118">
        <v>3106750.1259999992</v>
      </c>
      <c r="M48" s="117">
        <v>-668951.78600000008</v>
      </c>
      <c r="N48" s="118">
        <v>-203764.89800000002</v>
      </c>
      <c r="O48" s="128">
        <f t="shared" si="3"/>
        <v>2234033.4419999989</v>
      </c>
    </row>
    <row r="49" spans="1:15">
      <c r="A49" s="20"/>
      <c r="B49" s="17" t="s">
        <v>30</v>
      </c>
      <c r="C49" s="17"/>
      <c r="D49" s="117">
        <v>1928997.2379999999</v>
      </c>
      <c r="E49" s="154">
        <v>156169.95199999999</v>
      </c>
      <c r="F49" s="154">
        <v>-634309.91</v>
      </c>
      <c r="G49" s="21">
        <v>1450857.2799999998</v>
      </c>
      <c r="H49" s="154">
        <v>797784.26599999995</v>
      </c>
      <c r="I49" s="154">
        <v>709949.85699999996</v>
      </c>
      <c r="J49" s="118">
        <v>1349691.4879999999</v>
      </c>
      <c r="K49" s="118">
        <v>2857425.6109999996</v>
      </c>
      <c r="L49" s="118">
        <v>4308282.8909999989</v>
      </c>
      <c r="M49" s="117">
        <v>-668049.21900000004</v>
      </c>
      <c r="N49" s="118">
        <v>-199047.83600000001</v>
      </c>
      <c r="O49" s="128">
        <f t="shared" si="3"/>
        <v>3441185.8359999987</v>
      </c>
    </row>
    <row r="50" spans="1:15">
      <c r="A50" s="20"/>
      <c r="B50" s="17" t="s">
        <v>31</v>
      </c>
      <c r="C50" s="17"/>
      <c r="D50" s="117">
        <v>883695.11800000002</v>
      </c>
      <c r="E50" s="154">
        <v>101789.86</v>
      </c>
      <c r="F50" s="154">
        <v>52328.016000000003</v>
      </c>
      <c r="G50" s="21">
        <v>1037812.9939999999</v>
      </c>
      <c r="H50" s="154">
        <v>75507.683999999994</v>
      </c>
      <c r="I50" s="154">
        <v>45811.627999999997</v>
      </c>
      <c r="J50" s="118">
        <v>42400.459000000003</v>
      </c>
      <c r="K50" s="118">
        <v>163719.77100000001</v>
      </c>
      <c r="L50" s="118">
        <v>1201532.7649999999</v>
      </c>
      <c r="M50" s="117">
        <v>902.56700000000001</v>
      </c>
      <c r="N50" s="118">
        <v>4717.0619999999999</v>
      </c>
      <c r="O50" s="128">
        <f t="shared" si="3"/>
        <v>1207152.3939999999</v>
      </c>
    </row>
    <row r="51" spans="1:15">
      <c r="A51" s="20" t="s">
        <v>32</v>
      </c>
      <c r="B51" s="17"/>
      <c r="C51" s="17"/>
      <c r="D51" s="117">
        <v>-68195.623999999996</v>
      </c>
      <c r="E51" s="154">
        <v>83506.709000000003</v>
      </c>
      <c r="F51" s="154">
        <v>74088.573000000004</v>
      </c>
      <c r="G51" s="21">
        <v>89399.65800000001</v>
      </c>
      <c r="H51" s="154">
        <v>92113.237999999998</v>
      </c>
      <c r="I51" s="154">
        <v>18404.484</v>
      </c>
      <c r="J51" s="118">
        <v>-169907.14199999999</v>
      </c>
      <c r="K51" s="118">
        <v>-59389.42</v>
      </c>
      <c r="L51" s="118">
        <v>30010.238000000012</v>
      </c>
      <c r="M51" s="117">
        <v>-233477.864</v>
      </c>
      <c r="N51" s="118">
        <v>-14649.941000000001</v>
      </c>
      <c r="O51" s="128">
        <f t="shared" si="3"/>
        <v>-218117.56699999998</v>
      </c>
    </row>
    <row r="52" spans="1:15">
      <c r="A52" s="20" t="s">
        <v>33</v>
      </c>
      <c r="B52" s="17"/>
      <c r="C52" s="17"/>
      <c r="D52" s="117">
        <v>-306252.69300000003</v>
      </c>
      <c r="E52" s="154">
        <v>-221039.413</v>
      </c>
      <c r="F52" s="154">
        <v>-56486.877999999997</v>
      </c>
      <c r="G52" s="21">
        <v>-583778.98400000005</v>
      </c>
      <c r="H52" s="154">
        <v>965185.53799999994</v>
      </c>
      <c r="I52" s="154">
        <v>-1178737.976</v>
      </c>
      <c r="J52" s="118">
        <v>190385.81700000001</v>
      </c>
      <c r="K52" s="118">
        <v>-23166.621000000072</v>
      </c>
      <c r="L52" s="118">
        <v>-606945.6050000001</v>
      </c>
      <c r="M52" s="117">
        <v>-166421.913</v>
      </c>
      <c r="N52" s="118">
        <v>361442.125</v>
      </c>
      <c r="O52" s="118">
        <f>+SUM(L52:N52)</f>
        <v>-411925.39300000016</v>
      </c>
    </row>
    <row r="53" spans="1:1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c r="A58" s="20"/>
      <c r="B58" s="17"/>
      <c r="C58" s="17"/>
      <c r="D58" s="117"/>
      <c r="E58" s="154"/>
      <c r="F58" s="154"/>
      <c r="G58" s="21"/>
      <c r="H58" s="154"/>
      <c r="I58" s="154"/>
      <c r="J58" s="118"/>
      <c r="K58" s="118"/>
      <c r="L58" s="118"/>
      <c r="M58" s="117"/>
      <c r="N58" s="118"/>
      <c r="O58" s="128"/>
    </row>
    <row r="59" spans="1:15">
      <c r="A59" s="20" t="s">
        <v>37</v>
      </c>
      <c r="B59" s="17"/>
      <c r="C59" s="17"/>
      <c r="D59" s="117">
        <v>-602702.31099999987</v>
      </c>
      <c r="E59" s="154">
        <v>-249770.51</v>
      </c>
      <c r="F59" s="154">
        <v>-157016.125</v>
      </c>
      <c r="G59" s="21">
        <v>-1009488.946</v>
      </c>
      <c r="H59" s="154">
        <v>559532.01399999997</v>
      </c>
      <c r="I59" s="154">
        <v>905572.93799999997</v>
      </c>
      <c r="J59" s="118">
        <v>2072669.0109999997</v>
      </c>
      <c r="K59" s="118">
        <v>3537773.9629999981</v>
      </c>
      <c r="L59" s="118">
        <v>2528285.0169999977</v>
      </c>
      <c r="M59" s="117">
        <v>-303114.10399999941</v>
      </c>
      <c r="N59" s="118">
        <v>441989.58199999999</v>
      </c>
      <c r="O59" s="118">
        <f t="shared" ref="O59:O70" si="4">+SUM(L59:N59)</f>
        <v>2667160.4949999982</v>
      </c>
    </row>
    <row r="60" spans="1:15">
      <c r="A60" s="20" t="s">
        <v>38</v>
      </c>
      <c r="B60" s="17"/>
      <c r="C60" s="17"/>
      <c r="D60" s="117">
        <v>3071.5990000000002</v>
      </c>
      <c r="E60" s="154">
        <v>-3064.2069999999994</v>
      </c>
      <c r="F60" s="154">
        <v>-5178.5649999999987</v>
      </c>
      <c r="G60" s="21">
        <v>-5171.1729999999989</v>
      </c>
      <c r="H60" s="154">
        <v>-16422.249</v>
      </c>
      <c r="I60" s="154">
        <v>-3521.7559999999999</v>
      </c>
      <c r="J60" s="118">
        <v>-4473.0520000000006</v>
      </c>
      <c r="K60" s="118">
        <v>-24417.056999999997</v>
      </c>
      <c r="L60" s="118">
        <v>-29588.229999999992</v>
      </c>
      <c r="M60" s="117">
        <v>-879.33400000000006</v>
      </c>
      <c r="N60" s="118">
        <v>-10921.647000000001</v>
      </c>
      <c r="O60" s="128">
        <f t="shared" si="4"/>
        <v>-41389.210999999996</v>
      </c>
    </row>
    <row r="61" spans="1:15">
      <c r="A61" s="20"/>
      <c r="B61" s="17" t="s">
        <v>39</v>
      </c>
      <c r="C61" s="17"/>
      <c r="D61" s="117">
        <v>4529.9570000000003</v>
      </c>
      <c r="E61" s="154">
        <v>1989.6220000000001</v>
      </c>
      <c r="F61" s="154">
        <v>3712.404</v>
      </c>
      <c r="G61" s="21">
        <v>10231.983</v>
      </c>
      <c r="H61" s="154">
        <v>2.7730000000000001</v>
      </c>
      <c r="I61" s="154">
        <v>-7.5490000000000004</v>
      </c>
      <c r="J61" s="118">
        <v>44.314999999999998</v>
      </c>
      <c r="K61" s="118">
        <v>39.539000000000001</v>
      </c>
      <c r="L61" s="118">
        <v>10271.522000000001</v>
      </c>
      <c r="M61" s="117">
        <v>449.3</v>
      </c>
      <c r="N61" s="118">
        <v>0</v>
      </c>
      <c r="O61" s="128">
        <f t="shared" si="4"/>
        <v>10720.822</v>
      </c>
    </row>
    <row r="62" spans="1:1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c r="A63" s="20"/>
      <c r="B63" s="17"/>
      <c r="C63" s="17" t="s">
        <v>41</v>
      </c>
      <c r="D63" s="117">
        <v>4529.9570000000003</v>
      </c>
      <c r="E63" s="154">
        <v>1989.6220000000001</v>
      </c>
      <c r="F63" s="154">
        <v>3712.404</v>
      </c>
      <c r="G63" s="21">
        <v>10231.983</v>
      </c>
      <c r="H63" s="154">
        <v>2.7730000000000001</v>
      </c>
      <c r="I63" s="154">
        <v>-7.5490000000000004</v>
      </c>
      <c r="J63" s="118">
        <v>44.314999999999998</v>
      </c>
      <c r="K63" s="118">
        <v>39.539000000000001</v>
      </c>
      <c r="L63" s="118">
        <v>10271.522000000001</v>
      </c>
      <c r="M63" s="117">
        <v>449.3</v>
      </c>
      <c r="N63" s="118">
        <v>0</v>
      </c>
      <c r="O63" s="128">
        <f t="shared" si="4"/>
        <v>10720.822</v>
      </c>
    </row>
    <row r="64" spans="1:15">
      <c r="A64" s="20"/>
      <c r="B64" s="17" t="s">
        <v>42</v>
      </c>
      <c r="C64" s="17"/>
      <c r="D64" s="117">
        <v>1458.3579999999999</v>
      </c>
      <c r="E64" s="154">
        <v>5053.8289999999997</v>
      </c>
      <c r="F64" s="154">
        <v>8890.9689999999991</v>
      </c>
      <c r="G64" s="21">
        <v>15403.155999999999</v>
      </c>
      <c r="H64" s="154">
        <v>16425.022000000001</v>
      </c>
      <c r="I64" s="154">
        <v>3514.2069999999999</v>
      </c>
      <c r="J64" s="118">
        <v>4517.3670000000002</v>
      </c>
      <c r="K64" s="118">
        <v>24456.595999999998</v>
      </c>
      <c r="L64" s="118">
        <v>39859.751999999993</v>
      </c>
      <c r="M64" s="117">
        <v>1328.634</v>
      </c>
      <c r="N64" s="118">
        <v>10921.647000000001</v>
      </c>
      <c r="O64" s="128">
        <f t="shared" si="4"/>
        <v>52110.032999999996</v>
      </c>
    </row>
    <row r="65" spans="1:16">
      <c r="A65" s="20" t="s">
        <v>43</v>
      </c>
      <c r="B65" s="17"/>
      <c r="C65" s="17"/>
      <c r="D65" s="117">
        <v>-529396.52599999995</v>
      </c>
      <c r="E65" s="154">
        <v>-179150.71799999999</v>
      </c>
      <c r="F65" s="154">
        <v>-89969.327000000005</v>
      </c>
      <c r="G65" s="21">
        <v>-798516.571</v>
      </c>
      <c r="H65" s="154">
        <v>638437.45299999998</v>
      </c>
      <c r="I65" s="154">
        <v>968871.94299999997</v>
      </c>
      <c r="J65" s="118">
        <v>2140780.0809999998</v>
      </c>
      <c r="K65" s="118">
        <v>3748089.4769999981</v>
      </c>
      <c r="L65" s="118">
        <v>2949572.9059999976</v>
      </c>
      <c r="M65" s="117">
        <v>-240536.00499999942</v>
      </c>
      <c r="N65" s="118">
        <v>520518.016</v>
      </c>
      <c r="O65" s="118">
        <f t="shared" si="4"/>
        <v>3229554.916999998</v>
      </c>
    </row>
    <row r="66" spans="1:16">
      <c r="A66" s="20"/>
      <c r="B66" s="17" t="s">
        <v>39</v>
      </c>
      <c r="C66" s="17"/>
      <c r="D66" s="117">
        <v>0</v>
      </c>
      <c r="E66" s="154">
        <v>0</v>
      </c>
      <c r="F66" s="154">
        <v>0</v>
      </c>
      <c r="G66" s="21">
        <v>0</v>
      </c>
      <c r="H66" s="154">
        <v>647653.875</v>
      </c>
      <c r="I66" s="154">
        <v>5169401.1890000002</v>
      </c>
      <c r="J66" s="118">
        <v>5823303.818</v>
      </c>
      <c r="K66" s="118">
        <v>11640358.881999999</v>
      </c>
      <c r="L66" s="118">
        <v>11640358.881999999</v>
      </c>
      <c r="M66" s="117">
        <v>4087518.4070000001</v>
      </c>
      <c r="N66" s="118">
        <v>521132.37699999998</v>
      </c>
      <c r="O66" s="128">
        <f t="shared" si="4"/>
        <v>16249009.665999999</v>
      </c>
    </row>
    <row r="67" spans="1:16">
      <c r="A67" s="20"/>
      <c r="B67" s="17"/>
      <c r="C67" s="17" t="s">
        <v>40</v>
      </c>
      <c r="D67" s="117">
        <v>0</v>
      </c>
      <c r="E67" s="154">
        <v>0</v>
      </c>
      <c r="F67" s="154">
        <v>0</v>
      </c>
      <c r="G67" s="21">
        <v>0</v>
      </c>
      <c r="H67" s="154">
        <v>647653.875</v>
      </c>
      <c r="I67" s="154">
        <v>5169401.1890000002</v>
      </c>
      <c r="J67" s="118">
        <v>5823303.818</v>
      </c>
      <c r="K67" s="118">
        <v>11640358.881999999</v>
      </c>
      <c r="L67" s="118">
        <v>11640358.881999999</v>
      </c>
      <c r="M67" s="117">
        <v>4087518.4070000001</v>
      </c>
      <c r="N67" s="118">
        <v>521132.37699999998</v>
      </c>
      <c r="O67" s="128">
        <f t="shared" si="4"/>
        <v>16249009.665999999</v>
      </c>
    </row>
    <row r="68" spans="1:16">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c r="A69" s="20"/>
      <c r="B69" s="17" t="s">
        <v>42</v>
      </c>
      <c r="C69" s="17"/>
      <c r="D69" s="117">
        <v>529396.52599999995</v>
      </c>
      <c r="E69" s="154">
        <v>179150.71799999999</v>
      </c>
      <c r="F69" s="154">
        <v>89969.327000000005</v>
      </c>
      <c r="G69" s="21">
        <v>798516.571</v>
      </c>
      <c r="H69" s="154">
        <v>9216.4220000000005</v>
      </c>
      <c r="I69" s="154">
        <v>4200529.2460000003</v>
      </c>
      <c r="J69" s="118">
        <v>3682523.7370000002</v>
      </c>
      <c r="K69" s="118">
        <v>7892269.4050000012</v>
      </c>
      <c r="L69" s="118">
        <v>8690785.9760000017</v>
      </c>
      <c r="M69" s="117">
        <v>4328054.4119999995</v>
      </c>
      <c r="N69" s="118">
        <v>614.36099999999999</v>
      </c>
      <c r="O69" s="118">
        <f t="shared" si="4"/>
        <v>13019454.749</v>
      </c>
    </row>
    <row r="70" spans="1:16">
      <c r="A70" s="20" t="s">
        <v>44</v>
      </c>
      <c r="B70" s="17"/>
      <c r="C70" s="17"/>
      <c r="D70" s="117">
        <v>-76377.384000000005</v>
      </c>
      <c r="E70" s="154">
        <v>-67555.585000000006</v>
      </c>
      <c r="F70" s="154">
        <v>-61868.233</v>
      </c>
      <c r="G70" s="21">
        <v>-205801.20200000002</v>
      </c>
      <c r="H70" s="154">
        <v>-62483.19</v>
      </c>
      <c r="I70" s="154">
        <v>-59777.249000000003</v>
      </c>
      <c r="J70" s="118">
        <v>-63638.017999999996</v>
      </c>
      <c r="K70" s="118">
        <v>-185898.45699999999</v>
      </c>
      <c r="L70" s="118">
        <v>-391699.65899999999</v>
      </c>
      <c r="M70" s="117">
        <v>-61698.764999999999</v>
      </c>
      <c r="N70" s="118">
        <v>-67606.786999999997</v>
      </c>
      <c r="O70" s="128">
        <f t="shared" si="4"/>
        <v>-521005.21100000001</v>
      </c>
    </row>
    <row r="71" spans="1:16">
      <c r="A71" s="20"/>
      <c r="B71" s="17"/>
      <c r="C71" s="17"/>
      <c r="D71" s="117"/>
      <c r="E71" s="154"/>
      <c r="F71" s="154"/>
      <c r="G71" s="21"/>
      <c r="H71" s="154"/>
      <c r="I71" s="154"/>
      <c r="J71" s="118"/>
      <c r="K71" s="118"/>
      <c r="L71" s="118"/>
      <c r="M71" s="117"/>
      <c r="N71" s="118"/>
      <c r="O71" s="128"/>
    </row>
    <row r="72" spans="1:16">
      <c r="A72" s="24" t="s">
        <v>45</v>
      </c>
      <c r="B72" s="25"/>
      <c r="C72" s="25"/>
      <c r="D72" s="119">
        <v>1103626.4029999997</v>
      </c>
      <c r="E72" s="157">
        <v>170221.14799999999</v>
      </c>
      <c r="F72" s="157">
        <v>-509845.58900000004</v>
      </c>
      <c r="G72" s="26">
        <v>764001.96199999982</v>
      </c>
      <c r="H72" s="157">
        <v>1224081.5249999999</v>
      </c>
      <c r="I72" s="157">
        <v>-1395497.3089999999</v>
      </c>
      <c r="J72" s="120">
        <v>-757542.70299999975</v>
      </c>
      <c r="K72" s="120">
        <v>-928958.4869999988</v>
      </c>
      <c r="L72" s="120">
        <v>-164956.52499999851</v>
      </c>
      <c r="M72" s="119">
        <v>-763663.79800000065</v>
      </c>
      <c r="N72" s="120">
        <v>-294115.95299999998</v>
      </c>
      <c r="O72" s="120">
        <f t="shared" ref="O72" si="5">+SUM(L72:N72)</f>
        <v>-1222736.2759999991</v>
      </c>
    </row>
    <row r="73" spans="1:16">
      <c r="A73" s="30"/>
      <c r="B73" s="31"/>
      <c r="C73" s="31"/>
      <c r="D73" s="121"/>
      <c r="E73" s="158"/>
      <c r="F73" s="158"/>
      <c r="G73" s="251"/>
      <c r="H73" s="158"/>
      <c r="I73" s="158"/>
      <c r="J73" s="122"/>
      <c r="K73" s="122"/>
      <c r="L73" s="122"/>
      <c r="M73" s="121"/>
      <c r="N73" s="122"/>
      <c r="O73" s="32"/>
    </row>
    <row r="74" spans="1:16" ht="13.65" customHeight="1">
      <c r="A74" s="38" t="s">
        <v>46</v>
      </c>
      <c r="B74" s="269" t="s">
        <v>49</v>
      </c>
      <c r="C74" s="269"/>
      <c r="D74" s="269"/>
      <c r="E74" s="269"/>
      <c r="F74" s="269"/>
      <c r="G74" s="37"/>
      <c r="H74" s="42"/>
      <c r="I74" s="42"/>
      <c r="J74" s="37"/>
      <c r="K74" s="42"/>
      <c r="L74" s="42"/>
      <c r="M74" s="42"/>
      <c r="N74" s="42"/>
      <c r="O74" s="42"/>
    </row>
    <row r="75" spans="1:16" ht="12.9" customHeight="1">
      <c r="A75" s="36" t="s">
        <v>47</v>
      </c>
      <c r="B75" s="37" t="s">
        <v>63</v>
      </c>
      <c r="C75" s="37"/>
      <c r="D75" s="37"/>
      <c r="E75" s="37"/>
      <c r="F75" s="37"/>
      <c r="G75" s="37"/>
      <c r="H75" s="42"/>
      <c r="I75" s="42"/>
      <c r="J75" s="37"/>
      <c r="K75" s="42"/>
      <c r="L75" s="42"/>
      <c r="M75" s="42"/>
      <c r="N75" s="42"/>
      <c r="O75" s="280"/>
    </row>
    <row r="76" spans="1:16" ht="12.45" customHeight="1">
      <c r="A76" s="36" t="s">
        <v>48</v>
      </c>
      <c r="B76" s="37" t="s">
        <v>82</v>
      </c>
      <c r="C76" s="37"/>
      <c r="D76" s="37"/>
      <c r="E76" s="37"/>
      <c r="F76" s="37"/>
      <c r="G76" s="37"/>
      <c r="H76" s="42"/>
      <c r="I76" s="42"/>
      <c r="J76" s="37"/>
      <c r="K76" s="42"/>
      <c r="L76" s="42"/>
      <c r="M76" s="42"/>
      <c r="N76" s="42"/>
      <c r="O76" s="42"/>
    </row>
    <row r="77" spans="1:16" s="75" customFormat="1" ht="26.4" customHeight="1">
      <c r="A77" s="36" t="s">
        <v>50</v>
      </c>
      <c r="B77" s="36" t="s">
        <v>65</v>
      </c>
      <c r="C77" s="36"/>
      <c r="D77" s="36"/>
      <c r="E77" s="36"/>
      <c r="F77" s="36"/>
      <c r="G77" s="36"/>
      <c r="J77" s="36"/>
      <c r="P77" s="263">
        <v>6</v>
      </c>
    </row>
    <row r="78" spans="1:16">
      <c r="A78" s="17"/>
      <c r="B78" s="17"/>
      <c r="C78" s="17"/>
      <c r="D78" s="33"/>
      <c r="E78" s="17"/>
      <c r="F78" s="17"/>
      <c r="G78" s="17"/>
    </row>
    <row r="79" spans="1:16">
      <c r="A79" s="17"/>
      <c r="B79" s="17"/>
      <c r="C79" s="17"/>
      <c r="D79" s="33"/>
      <c r="E79" s="17"/>
      <c r="F79" s="17"/>
      <c r="G79" s="17"/>
    </row>
  </sheetData>
  <phoneticPr fontId="0" type="noConversion"/>
  <printOptions horizontalCentered="1" verticalCentered="1"/>
  <pageMargins left="0"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workbookViewId="0">
      <selection activeCell="G21" sqref="G21"/>
    </sheetView>
  </sheetViews>
  <sheetFormatPr baseColWidth="10" defaultRowHeight="13.2"/>
  <cols>
    <col min="1" max="2" width="2.88671875" customWidth="1"/>
    <col min="3" max="3" width="52.6640625" customWidth="1"/>
    <col min="4" max="7" width="9.6640625" customWidth="1"/>
    <col min="8" max="8" width="10.33203125" bestFit="1" customWidth="1"/>
    <col min="9" max="9" width="9.6640625" customWidth="1"/>
    <col min="10" max="10" width="10.33203125" bestFit="1" customWidth="1"/>
    <col min="11" max="14" width="9.6640625" customWidth="1"/>
    <col min="15" max="15" width="10.33203125" bestFit="1" customWidth="1"/>
    <col min="16" max="16" width="5.33203125" customWidth="1"/>
  </cols>
  <sheetData>
    <row r="1" spans="1:18" ht="24.6">
      <c r="P1" s="165"/>
    </row>
    <row r="2" spans="1:18">
      <c r="A2" s="1" t="s">
        <v>78</v>
      </c>
      <c r="B2" s="2"/>
      <c r="C2" s="2"/>
      <c r="D2" s="2"/>
      <c r="E2" s="2"/>
      <c r="F2" s="2"/>
      <c r="G2" s="2"/>
      <c r="H2" s="2"/>
      <c r="I2" s="2"/>
      <c r="J2" s="2"/>
      <c r="K2" s="2"/>
      <c r="L2" s="2"/>
      <c r="M2" s="2"/>
      <c r="N2" s="2"/>
      <c r="O2" s="2"/>
    </row>
    <row r="3" spans="1:18">
      <c r="A3" s="4" t="str">
        <f>+Total!A3</f>
        <v>ESTADO DE OPERACIONES DE GOBIERNO  2016</v>
      </c>
      <c r="B3" s="5"/>
      <c r="C3" s="5"/>
      <c r="D3" s="2"/>
      <c r="E3" s="2"/>
      <c r="F3" s="2"/>
      <c r="G3" s="2"/>
      <c r="H3" s="2"/>
      <c r="I3" s="2"/>
      <c r="J3" s="2"/>
      <c r="K3" s="2"/>
      <c r="L3" s="2"/>
      <c r="M3" s="2"/>
      <c r="N3" s="2"/>
      <c r="O3" s="2"/>
    </row>
    <row r="4" spans="1:18">
      <c r="A4" s="1" t="s">
        <v>1</v>
      </c>
      <c r="B4" s="2"/>
      <c r="C4" s="2"/>
      <c r="D4" s="2"/>
      <c r="E4" s="2"/>
      <c r="F4" s="2"/>
      <c r="G4" s="2"/>
      <c r="H4" s="2"/>
      <c r="I4" s="2"/>
      <c r="J4" s="2"/>
      <c r="K4" s="2"/>
      <c r="L4" s="2"/>
      <c r="M4" s="2"/>
      <c r="N4" s="2"/>
      <c r="O4" s="2"/>
    </row>
    <row r="5" spans="1:18">
      <c r="A5" s="1" t="s">
        <v>54</v>
      </c>
      <c r="B5" s="2"/>
      <c r="C5" s="7"/>
      <c r="D5" s="2"/>
      <c r="E5" s="2"/>
      <c r="F5" s="2"/>
      <c r="G5" s="2"/>
      <c r="H5" s="2"/>
      <c r="I5" s="2"/>
      <c r="J5" s="2"/>
      <c r="K5" s="2"/>
      <c r="L5" s="2"/>
      <c r="M5" s="2"/>
      <c r="N5" s="2"/>
      <c r="O5" s="2"/>
    </row>
    <row r="6" spans="1:18">
      <c r="A6" s="1" t="s">
        <v>55</v>
      </c>
      <c r="B6" s="2"/>
      <c r="C6" s="7"/>
      <c r="D6" s="2"/>
      <c r="E6" s="2"/>
      <c r="F6" s="2"/>
      <c r="G6" s="2"/>
      <c r="H6" s="2"/>
      <c r="I6" s="2"/>
      <c r="J6" s="2"/>
      <c r="K6" s="2"/>
      <c r="L6" s="2"/>
      <c r="M6" s="2"/>
      <c r="N6" s="2"/>
      <c r="O6" s="2"/>
    </row>
    <row r="7" spans="1:18">
      <c r="A7" s="9"/>
      <c r="B7" s="10"/>
      <c r="C7" s="11"/>
      <c r="D7" s="2"/>
      <c r="E7" s="2"/>
      <c r="F7" s="2"/>
      <c r="G7" s="2"/>
    </row>
    <row r="8" spans="1:18" ht="25.5" customHeight="1">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c r="A9" s="16"/>
      <c r="B9" s="17"/>
      <c r="C9" s="17"/>
      <c r="D9" s="113"/>
      <c r="E9" s="156"/>
      <c r="F9" s="156"/>
      <c r="G9" s="250"/>
      <c r="H9" s="156"/>
      <c r="I9" s="156"/>
      <c r="J9" s="114"/>
      <c r="K9" s="114"/>
      <c r="L9" s="114"/>
      <c r="M9" s="113"/>
      <c r="N9" s="114"/>
      <c r="O9" s="126"/>
    </row>
    <row r="10" spans="1:18">
      <c r="A10" s="19" t="s">
        <v>6</v>
      </c>
      <c r="B10" s="17"/>
      <c r="C10" s="17"/>
      <c r="D10" s="115"/>
      <c r="E10" s="150"/>
      <c r="F10" s="150"/>
      <c r="G10" s="243"/>
      <c r="H10" s="150"/>
      <c r="I10" s="150"/>
      <c r="J10" s="116"/>
      <c r="K10" s="116"/>
      <c r="L10" s="116"/>
      <c r="M10" s="115"/>
      <c r="N10" s="116"/>
      <c r="O10" s="116"/>
    </row>
    <row r="11" spans="1:18">
      <c r="A11" s="20" t="s">
        <v>7</v>
      </c>
      <c r="B11" s="17"/>
      <c r="C11" s="17"/>
      <c r="D11" s="117">
        <v>151758</v>
      </c>
      <c r="E11" s="154">
        <v>93746</v>
      </c>
      <c r="F11" s="154">
        <v>51194</v>
      </c>
      <c r="G11" s="21">
        <v>296698.00000000006</v>
      </c>
      <c r="H11" s="154">
        <v>36989</v>
      </c>
      <c r="I11" s="154">
        <v>40602</v>
      </c>
      <c r="J11" s="118">
        <v>43064</v>
      </c>
      <c r="K11" s="118">
        <v>120655</v>
      </c>
      <c r="L11" s="118">
        <v>417353.00000000006</v>
      </c>
      <c r="M11" s="117">
        <v>53510</v>
      </c>
      <c r="N11" s="118">
        <v>4736</v>
      </c>
      <c r="O11" s="118">
        <f>+SUM(L11:N11)</f>
        <v>475599.00000000006</v>
      </c>
    </row>
    <row r="12" spans="1:18">
      <c r="A12" s="20"/>
      <c r="B12" s="17" t="s">
        <v>83</v>
      </c>
      <c r="C12" s="17"/>
      <c r="D12" s="117">
        <v>0</v>
      </c>
      <c r="E12" s="154">
        <v>0</v>
      </c>
      <c r="F12" s="154">
        <v>8.7689999980284483E-2</v>
      </c>
      <c r="G12" s="21">
        <v>8.7689999980284483E-2</v>
      </c>
      <c r="H12" s="154">
        <v>0</v>
      </c>
      <c r="I12" s="154">
        <v>0</v>
      </c>
      <c r="J12" s="118">
        <v>0</v>
      </c>
      <c r="K12" s="118">
        <v>0</v>
      </c>
      <c r="L12" s="118">
        <v>8.7689999980284483E-2</v>
      </c>
      <c r="M12" s="117">
        <v>0</v>
      </c>
      <c r="N12" s="118">
        <v>0</v>
      </c>
      <c r="O12" s="128">
        <f t="shared" ref="O12:O30" si="0">+SUM(L12:N12)</f>
        <v>8.7689999980284483E-2</v>
      </c>
    </row>
    <row r="13" spans="1:18" s="195" customFormat="1">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c r="A14" s="83"/>
      <c r="B14" s="81"/>
      <c r="C14" s="81" t="s">
        <v>84</v>
      </c>
      <c r="D14" s="196">
        <v>0</v>
      </c>
      <c r="E14" s="197">
        <v>0</v>
      </c>
      <c r="F14" s="197">
        <v>8.7689999980284483E-2</v>
      </c>
      <c r="G14" s="191">
        <v>8.7689999980284483E-2</v>
      </c>
      <c r="H14" s="197">
        <v>0</v>
      </c>
      <c r="I14" s="197">
        <v>0</v>
      </c>
      <c r="J14" s="198">
        <v>0</v>
      </c>
      <c r="K14" s="198">
        <v>0</v>
      </c>
      <c r="L14" s="198">
        <v>8.7689999980284483E-2</v>
      </c>
      <c r="M14" s="196">
        <v>0</v>
      </c>
      <c r="N14" s="198">
        <v>0</v>
      </c>
      <c r="O14" s="128">
        <f t="shared" si="0"/>
        <v>8.7689999980284483E-2</v>
      </c>
    </row>
    <row r="15" spans="1:18">
      <c r="A15" s="20"/>
      <c r="B15" s="17" t="s">
        <v>103</v>
      </c>
      <c r="C15" s="17"/>
      <c r="D15" s="117">
        <v>119587.67436999999</v>
      </c>
      <c r="E15" s="154">
        <v>53564.376550000001</v>
      </c>
      <c r="F15" s="154">
        <v>5457.9523100000197</v>
      </c>
      <c r="G15" s="21">
        <v>178610.00323000003</v>
      </c>
      <c r="H15" s="154">
        <v>401</v>
      </c>
      <c r="I15" s="154">
        <v>366</v>
      </c>
      <c r="J15" s="118">
        <v>340</v>
      </c>
      <c r="K15" s="118">
        <v>1107</v>
      </c>
      <c r="L15" s="118">
        <v>179717.00323000003</v>
      </c>
      <c r="M15" s="117">
        <v>314</v>
      </c>
      <c r="N15" s="118">
        <v>353</v>
      </c>
      <c r="O15" s="118">
        <f t="shared" si="0"/>
        <v>180384.00323000003</v>
      </c>
      <c r="R15" s="270"/>
    </row>
    <row r="16" spans="1:18">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c r="A17" s="20"/>
      <c r="B17" s="17" t="s">
        <v>56</v>
      </c>
      <c r="C17" s="17"/>
      <c r="D17" s="117">
        <v>0</v>
      </c>
      <c r="E17" s="154">
        <v>0</v>
      </c>
      <c r="F17" s="154">
        <v>0</v>
      </c>
      <c r="G17" s="21">
        <v>0</v>
      </c>
      <c r="H17" s="154">
        <v>0</v>
      </c>
      <c r="I17" s="154">
        <v>0</v>
      </c>
      <c r="J17" s="118">
        <v>0</v>
      </c>
      <c r="K17" s="118">
        <v>0</v>
      </c>
      <c r="L17" s="118">
        <v>0</v>
      </c>
      <c r="M17" s="117">
        <v>0</v>
      </c>
      <c r="N17" s="118">
        <v>0</v>
      </c>
      <c r="O17" s="128">
        <f t="shared" si="0"/>
        <v>0</v>
      </c>
    </row>
    <row r="18" spans="1:15">
      <c r="A18" s="20"/>
      <c r="B18" s="81" t="s">
        <v>57</v>
      </c>
      <c r="C18" s="17"/>
      <c r="D18" s="117">
        <v>29615</v>
      </c>
      <c r="E18" s="154">
        <v>34838</v>
      </c>
      <c r="F18" s="154">
        <v>41754</v>
      </c>
      <c r="G18" s="21">
        <v>106207</v>
      </c>
      <c r="H18" s="154">
        <v>35300</v>
      </c>
      <c r="I18" s="154">
        <v>36705</v>
      </c>
      <c r="J18" s="118">
        <v>38027</v>
      </c>
      <c r="K18" s="118">
        <v>110032</v>
      </c>
      <c r="L18" s="118">
        <v>216239</v>
      </c>
      <c r="M18" s="117">
        <v>35958</v>
      </c>
      <c r="N18" s="118">
        <v>1682</v>
      </c>
      <c r="O18" s="128">
        <f t="shared" si="0"/>
        <v>253879</v>
      </c>
    </row>
    <row r="19" spans="1:15">
      <c r="A19" s="20"/>
      <c r="B19" s="17" t="s">
        <v>10</v>
      </c>
      <c r="C19" s="17"/>
      <c r="D19" s="117">
        <v>654</v>
      </c>
      <c r="E19" s="154">
        <v>609</v>
      </c>
      <c r="F19" s="154">
        <v>599</v>
      </c>
      <c r="G19" s="21">
        <v>1862</v>
      </c>
      <c r="H19" s="154">
        <v>671</v>
      </c>
      <c r="I19" s="154">
        <v>656</v>
      </c>
      <c r="J19" s="118">
        <v>474</v>
      </c>
      <c r="K19" s="118">
        <v>1801</v>
      </c>
      <c r="L19" s="118">
        <v>3663</v>
      </c>
      <c r="M19" s="117">
        <v>576</v>
      </c>
      <c r="N19" s="118">
        <v>754</v>
      </c>
      <c r="O19" s="128">
        <f t="shared" si="0"/>
        <v>4993</v>
      </c>
    </row>
    <row r="20" spans="1:15">
      <c r="A20" s="20"/>
      <c r="B20" s="17" t="s">
        <v>11</v>
      </c>
      <c r="C20" s="17"/>
      <c r="D20" s="117">
        <v>1901.3256300000066</v>
      </c>
      <c r="E20" s="154">
        <v>4734.6234499999991</v>
      </c>
      <c r="F20" s="154">
        <v>3382.96</v>
      </c>
      <c r="G20" s="21">
        <v>10018.909080000005</v>
      </c>
      <c r="H20" s="154">
        <v>617</v>
      </c>
      <c r="I20" s="154">
        <v>2875</v>
      </c>
      <c r="J20" s="118">
        <v>4223</v>
      </c>
      <c r="K20" s="118">
        <v>7715</v>
      </c>
      <c r="L20" s="118">
        <v>17733.909080000005</v>
      </c>
      <c r="M20" s="117">
        <v>16662</v>
      </c>
      <c r="N20" s="118">
        <v>1947</v>
      </c>
      <c r="O20" s="118">
        <f t="shared" si="0"/>
        <v>36342.909080000005</v>
      </c>
    </row>
    <row r="21" spans="1:15">
      <c r="A21" s="20"/>
      <c r="B21" s="17"/>
      <c r="C21" s="17"/>
      <c r="D21" s="113"/>
      <c r="E21" s="156"/>
      <c r="F21" s="156"/>
      <c r="G21" s="250"/>
      <c r="H21" s="156"/>
      <c r="I21" s="156"/>
      <c r="J21" s="114"/>
      <c r="K21" s="114"/>
      <c r="L21" s="114"/>
      <c r="M21" s="113"/>
      <c r="N21" s="114"/>
      <c r="O21" s="130"/>
    </row>
    <row r="22" spans="1:15">
      <c r="A22" s="20" t="s">
        <v>12</v>
      </c>
      <c r="B22" s="17"/>
      <c r="C22" s="17"/>
      <c r="D22" s="117">
        <v>49306</v>
      </c>
      <c r="E22" s="154">
        <v>43116</v>
      </c>
      <c r="F22" s="154">
        <v>60494</v>
      </c>
      <c r="G22" s="21">
        <v>152916</v>
      </c>
      <c r="H22" s="154">
        <v>51196</v>
      </c>
      <c r="I22" s="154">
        <v>55750</v>
      </c>
      <c r="J22" s="118">
        <v>26278</v>
      </c>
      <c r="K22" s="118">
        <v>133224</v>
      </c>
      <c r="L22" s="118">
        <v>286140</v>
      </c>
      <c r="M22" s="117">
        <v>66072</v>
      </c>
      <c r="N22" s="118">
        <v>56280</v>
      </c>
      <c r="O22" s="128">
        <f t="shared" si="0"/>
        <v>408492</v>
      </c>
    </row>
    <row r="23" spans="1:15">
      <c r="A23" s="20"/>
      <c r="B23" s="17" t="s">
        <v>13</v>
      </c>
      <c r="C23" s="17"/>
      <c r="D23" s="117">
        <v>11735</v>
      </c>
      <c r="E23" s="154">
        <v>11969</v>
      </c>
      <c r="F23" s="154">
        <v>12542</v>
      </c>
      <c r="G23" s="21">
        <v>36246</v>
      </c>
      <c r="H23" s="154">
        <v>13282</v>
      </c>
      <c r="I23" s="154">
        <v>14236</v>
      </c>
      <c r="J23" s="118">
        <v>13500</v>
      </c>
      <c r="K23" s="118">
        <v>41018</v>
      </c>
      <c r="L23" s="118">
        <v>77264</v>
      </c>
      <c r="M23" s="117">
        <v>13624</v>
      </c>
      <c r="N23" s="118">
        <v>16389</v>
      </c>
      <c r="O23" s="128">
        <f t="shared" si="0"/>
        <v>107277</v>
      </c>
    </row>
    <row r="24" spans="1:15">
      <c r="A24" s="20"/>
      <c r="B24" s="17" t="s">
        <v>14</v>
      </c>
      <c r="C24" s="17"/>
      <c r="D24" s="117">
        <v>3832</v>
      </c>
      <c r="E24" s="154">
        <v>13959</v>
      </c>
      <c r="F24" s="154">
        <v>23218</v>
      </c>
      <c r="G24" s="21">
        <v>41009</v>
      </c>
      <c r="H24" s="154">
        <v>8020</v>
      </c>
      <c r="I24" s="154">
        <v>17322</v>
      </c>
      <c r="J24" s="118">
        <v>8306</v>
      </c>
      <c r="K24" s="118">
        <v>33648</v>
      </c>
      <c r="L24" s="118">
        <v>74657</v>
      </c>
      <c r="M24" s="117">
        <v>24246</v>
      </c>
      <c r="N24" s="118">
        <v>19471</v>
      </c>
      <c r="O24" s="128">
        <f t="shared" si="0"/>
        <v>118374</v>
      </c>
    </row>
    <row r="25" spans="1:15">
      <c r="A25" s="20"/>
      <c r="B25" s="17" t="s">
        <v>15</v>
      </c>
      <c r="C25" s="17"/>
      <c r="D25" s="117">
        <v>33166</v>
      </c>
      <c r="E25" s="154">
        <v>16138</v>
      </c>
      <c r="F25" s="154">
        <v>21925</v>
      </c>
      <c r="G25" s="21">
        <v>71229</v>
      </c>
      <c r="H25" s="154">
        <v>21701</v>
      </c>
      <c r="I25" s="154">
        <v>20986</v>
      </c>
      <c r="J25" s="118">
        <v>1825</v>
      </c>
      <c r="K25" s="118">
        <v>44512</v>
      </c>
      <c r="L25" s="118">
        <v>115741</v>
      </c>
      <c r="M25" s="117">
        <v>22059</v>
      </c>
      <c r="N25" s="118">
        <v>15685</v>
      </c>
      <c r="O25" s="128">
        <f t="shared" si="0"/>
        <v>153485</v>
      </c>
    </row>
    <row r="26" spans="1:15">
      <c r="A26" s="20"/>
      <c r="B26" s="17" t="s">
        <v>58</v>
      </c>
      <c r="C26" s="17"/>
      <c r="D26" s="117">
        <v>526</v>
      </c>
      <c r="E26" s="154">
        <v>1012</v>
      </c>
      <c r="F26" s="154">
        <v>2808</v>
      </c>
      <c r="G26" s="21">
        <v>4346</v>
      </c>
      <c r="H26" s="154">
        <v>8191</v>
      </c>
      <c r="I26" s="154">
        <v>3118</v>
      </c>
      <c r="J26" s="118">
        <v>2647</v>
      </c>
      <c r="K26" s="118">
        <v>13956</v>
      </c>
      <c r="L26" s="118">
        <v>18302</v>
      </c>
      <c r="M26" s="117">
        <v>6128</v>
      </c>
      <c r="N26" s="118">
        <v>4694</v>
      </c>
      <c r="O26" s="128">
        <f t="shared" si="0"/>
        <v>29124</v>
      </c>
    </row>
    <row r="27" spans="1:15">
      <c r="A27" s="20"/>
      <c r="B27" s="17" t="s">
        <v>60</v>
      </c>
      <c r="C27" s="17"/>
      <c r="D27" s="117">
        <v>41</v>
      </c>
      <c r="E27" s="154">
        <v>38</v>
      </c>
      <c r="F27" s="154">
        <v>1</v>
      </c>
      <c r="G27" s="21">
        <v>80</v>
      </c>
      <c r="H27" s="154">
        <v>0</v>
      </c>
      <c r="I27" s="154">
        <v>15</v>
      </c>
      <c r="J27" s="118">
        <v>0</v>
      </c>
      <c r="K27" s="118">
        <v>15</v>
      </c>
      <c r="L27" s="118">
        <v>95</v>
      </c>
      <c r="M27" s="117">
        <v>15</v>
      </c>
      <c r="N27" s="118">
        <v>0</v>
      </c>
      <c r="O27" s="128">
        <f t="shared" si="0"/>
        <v>110</v>
      </c>
    </row>
    <row r="28" spans="1:15">
      <c r="A28" s="20"/>
      <c r="B28" s="17" t="s">
        <v>16</v>
      </c>
      <c r="C28" s="17"/>
      <c r="D28" s="117">
        <v>6</v>
      </c>
      <c r="E28" s="154">
        <v>0</v>
      </c>
      <c r="F28" s="154">
        <v>0</v>
      </c>
      <c r="G28" s="21">
        <v>6</v>
      </c>
      <c r="H28" s="154">
        <v>2</v>
      </c>
      <c r="I28" s="154">
        <v>73</v>
      </c>
      <c r="J28" s="118">
        <v>0</v>
      </c>
      <c r="K28" s="118">
        <v>75</v>
      </c>
      <c r="L28" s="118">
        <v>81</v>
      </c>
      <c r="M28" s="117">
        <v>0</v>
      </c>
      <c r="N28" s="118">
        <v>41</v>
      </c>
      <c r="O28" s="128">
        <f t="shared" si="0"/>
        <v>122</v>
      </c>
    </row>
    <row r="29" spans="1:15">
      <c r="A29" s="20"/>
      <c r="B29" s="17"/>
      <c r="C29" s="17"/>
      <c r="D29" s="117"/>
      <c r="E29" s="154"/>
      <c r="F29" s="154"/>
      <c r="G29" s="21"/>
      <c r="H29" s="154"/>
      <c r="I29" s="154"/>
      <c r="J29" s="118"/>
      <c r="K29" s="118"/>
      <c r="L29" s="118"/>
      <c r="M29" s="117"/>
      <c r="N29" s="118"/>
      <c r="O29" s="128"/>
    </row>
    <row r="30" spans="1:15">
      <c r="A30" s="22" t="s">
        <v>17</v>
      </c>
      <c r="B30" s="23"/>
      <c r="C30" s="23"/>
      <c r="D30" s="117">
        <v>102452</v>
      </c>
      <c r="E30" s="154">
        <v>50630</v>
      </c>
      <c r="F30" s="154">
        <v>-9300</v>
      </c>
      <c r="G30" s="21">
        <v>143782.00000000006</v>
      </c>
      <c r="H30" s="154">
        <v>-14207</v>
      </c>
      <c r="I30" s="154">
        <v>-15148</v>
      </c>
      <c r="J30" s="118">
        <v>16786</v>
      </c>
      <c r="K30" s="118">
        <v>-12569</v>
      </c>
      <c r="L30" s="118">
        <v>131213.00000000006</v>
      </c>
      <c r="M30" s="117">
        <v>-12562</v>
      </c>
      <c r="N30" s="118">
        <v>-51544</v>
      </c>
      <c r="O30" s="128">
        <f t="shared" si="0"/>
        <v>67107.000000000058</v>
      </c>
    </row>
    <row r="31" spans="1:15">
      <c r="A31" s="20"/>
      <c r="B31" s="17"/>
      <c r="C31" s="17"/>
      <c r="D31" s="117"/>
      <c r="E31" s="154"/>
      <c r="F31" s="154"/>
      <c r="G31" s="21"/>
      <c r="H31" s="154"/>
      <c r="I31" s="154"/>
      <c r="J31" s="118"/>
      <c r="K31" s="118"/>
      <c r="L31" s="118"/>
      <c r="M31" s="117"/>
      <c r="N31" s="118"/>
      <c r="O31" s="128"/>
    </row>
    <row r="32" spans="1:15">
      <c r="A32" s="19" t="s">
        <v>18</v>
      </c>
      <c r="B32" s="17"/>
      <c r="C32" s="17"/>
      <c r="D32" s="117"/>
      <c r="E32" s="154"/>
      <c r="F32" s="154"/>
      <c r="G32" s="21"/>
      <c r="H32" s="154"/>
      <c r="I32" s="154"/>
      <c r="J32" s="118"/>
      <c r="K32" s="118"/>
      <c r="L32" s="118"/>
      <c r="M32" s="117"/>
      <c r="N32" s="118"/>
      <c r="O32" s="128"/>
    </row>
    <row r="33" spans="1:15">
      <c r="A33" s="20" t="s">
        <v>19</v>
      </c>
      <c r="B33" s="17"/>
      <c r="C33" s="17"/>
      <c r="D33" s="117">
        <v>247</v>
      </c>
      <c r="E33" s="154">
        <v>307</v>
      </c>
      <c r="F33" s="154">
        <v>36</v>
      </c>
      <c r="G33" s="21">
        <v>590</v>
      </c>
      <c r="H33" s="154">
        <v>194</v>
      </c>
      <c r="I33" s="154">
        <v>294</v>
      </c>
      <c r="J33" s="118">
        <v>483</v>
      </c>
      <c r="K33" s="118">
        <v>971</v>
      </c>
      <c r="L33" s="118">
        <v>1561</v>
      </c>
      <c r="M33" s="117">
        <v>769</v>
      </c>
      <c r="N33" s="118">
        <v>1084</v>
      </c>
      <c r="O33" s="128">
        <f t="shared" ref="O33:O36" si="1">+SUM(L33:N33)</f>
        <v>3414</v>
      </c>
    </row>
    <row r="34" spans="1:15">
      <c r="A34" s="20"/>
      <c r="B34" s="17" t="s">
        <v>20</v>
      </c>
      <c r="C34" s="17"/>
      <c r="D34" s="117">
        <v>0</v>
      </c>
      <c r="E34" s="154">
        <v>0</v>
      </c>
      <c r="F34" s="154">
        <v>0</v>
      </c>
      <c r="G34" s="21">
        <v>0</v>
      </c>
      <c r="H34" s="154">
        <v>0</v>
      </c>
      <c r="I34" s="154">
        <v>0</v>
      </c>
      <c r="J34" s="118">
        <v>0</v>
      </c>
      <c r="K34" s="118">
        <v>0</v>
      </c>
      <c r="L34" s="118">
        <v>0</v>
      </c>
      <c r="M34" s="117">
        <v>0</v>
      </c>
      <c r="N34" s="118">
        <v>0</v>
      </c>
      <c r="O34" s="128">
        <f t="shared" si="1"/>
        <v>0</v>
      </c>
    </row>
    <row r="35" spans="1:15">
      <c r="A35" s="20"/>
      <c r="B35" s="17" t="s">
        <v>21</v>
      </c>
      <c r="C35" s="17"/>
      <c r="D35" s="117">
        <v>247</v>
      </c>
      <c r="E35" s="154">
        <v>7</v>
      </c>
      <c r="F35" s="154">
        <v>36</v>
      </c>
      <c r="G35" s="21">
        <v>290</v>
      </c>
      <c r="H35" s="154">
        <v>194</v>
      </c>
      <c r="I35" s="154">
        <v>294</v>
      </c>
      <c r="J35" s="118">
        <v>483</v>
      </c>
      <c r="K35" s="118">
        <v>971</v>
      </c>
      <c r="L35" s="118">
        <v>1261</v>
      </c>
      <c r="M35" s="117">
        <v>769</v>
      </c>
      <c r="N35" s="118">
        <v>1084</v>
      </c>
      <c r="O35" s="128">
        <f t="shared" si="1"/>
        <v>3114</v>
      </c>
    </row>
    <row r="36" spans="1:15">
      <c r="A36" s="20"/>
      <c r="B36" s="17" t="s">
        <v>22</v>
      </c>
      <c r="C36" s="17"/>
      <c r="D36" s="117">
        <v>0</v>
      </c>
      <c r="E36" s="154">
        <v>300</v>
      </c>
      <c r="F36" s="154">
        <v>0</v>
      </c>
      <c r="G36" s="21">
        <v>300</v>
      </c>
      <c r="H36" s="154">
        <v>0</v>
      </c>
      <c r="I36" s="154">
        <v>0</v>
      </c>
      <c r="J36" s="118">
        <v>0</v>
      </c>
      <c r="K36" s="118">
        <v>0</v>
      </c>
      <c r="L36" s="118">
        <v>300</v>
      </c>
      <c r="M36" s="117">
        <v>0</v>
      </c>
      <c r="N36" s="118">
        <v>0</v>
      </c>
      <c r="O36" s="128">
        <f t="shared" si="1"/>
        <v>300</v>
      </c>
    </row>
    <row r="37" spans="1:15">
      <c r="A37" s="20"/>
      <c r="B37" s="17"/>
      <c r="C37" s="17"/>
      <c r="D37" s="117"/>
      <c r="E37" s="154"/>
      <c r="F37" s="154"/>
      <c r="G37" s="21"/>
      <c r="H37" s="154"/>
      <c r="I37" s="154"/>
      <c r="J37" s="118"/>
      <c r="K37" s="118"/>
      <c r="L37" s="118"/>
      <c r="M37" s="117"/>
      <c r="N37" s="118"/>
      <c r="O37" s="128"/>
    </row>
    <row r="38" spans="1:15">
      <c r="A38" s="24" t="s">
        <v>61</v>
      </c>
      <c r="B38" s="25"/>
      <c r="C38" s="25"/>
      <c r="D38" s="119">
        <v>151758</v>
      </c>
      <c r="E38" s="157">
        <v>93746</v>
      </c>
      <c r="F38" s="157">
        <v>51194</v>
      </c>
      <c r="G38" s="26">
        <v>296698.00000000006</v>
      </c>
      <c r="H38" s="157">
        <v>36989</v>
      </c>
      <c r="I38" s="157">
        <v>40602</v>
      </c>
      <c r="J38" s="120">
        <v>43064</v>
      </c>
      <c r="K38" s="120">
        <v>120655</v>
      </c>
      <c r="L38" s="120">
        <v>417353.00000000006</v>
      </c>
      <c r="M38" s="119">
        <v>53510</v>
      </c>
      <c r="N38" s="120">
        <v>4736</v>
      </c>
      <c r="O38" s="132">
        <f t="shared" ref="O38:O40" si="2">+SUM(L38:N38)</f>
        <v>475599.00000000006</v>
      </c>
    </row>
    <row r="39" spans="1:15">
      <c r="A39" s="24" t="s">
        <v>62</v>
      </c>
      <c r="B39" s="25"/>
      <c r="C39" s="25"/>
      <c r="D39" s="119">
        <v>49553</v>
      </c>
      <c r="E39" s="157">
        <v>43423</v>
      </c>
      <c r="F39" s="157">
        <v>60530</v>
      </c>
      <c r="G39" s="26">
        <v>153506</v>
      </c>
      <c r="H39" s="157">
        <v>51390</v>
      </c>
      <c r="I39" s="157">
        <v>56044</v>
      </c>
      <c r="J39" s="120">
        <v>26761</v>
      </c>
      <c r="K39" s="120">
        <v>134195</v>
      </c>
      <c r="L39" s="120">
        <v>287701</v>
      </c>
      <c r="M39" s="119">
        <v>66841</v>
      </c>
      <c r="N39" s="120">
        <v>57364</v>
      </c>
      <c r="O39" s="132">
        <f t="shared" si="2"/>
        <v>411906</v>
      </c>
    </row>
    <row r="40" spans="1:15">
      <c r="A40" s="24" t="s">
        <v>23</v>
      </c>
      <c r="B40" s="25"/>
      <c r="C40" s="25"/>
      <c r="D40" s="119">
        <v>102205</v>
      </c>
      <c r="E40" s="157">
        <v>50323</v>
      </c>
      <c r="F40" s="157">
        <v>-9336</v>
      </c>
      <c r="G40" s="26">
        <v>143192.00000000006</v>
      </c>
      <c r="H40" s="157">
        <v>-14401</v>
      </c>
      <c r="I40" s="157">
        <v>-15442</v>
      </c>
      <c r="J40" s="120">
        <v>16303</v>
      </c>
      <c r="K40" s="120">
        <v>-13540</v>
      </c>
      <c r="L40" s="120">
        <v>129652.00000000006</v>
      </c>
      <c r="M40" s="119">
        <v>-13331</v>
      </c>
      <c r="N40" s="120">
        <v>-52628</v>
      </c>
      <c r="O40" s="132">
        <f t="shared" si="2"/>
        <v>63693.000000000058</v>
      </c>
    </row>
    <row r="41" spans="1:15">
      <c r="A41" s="27"/>
      <c r="B41" s="28"/>
      <c r="C41" s="28"/>
      <c r="D41" s="121"/>
      <c r="E41" s="158"/>
      <c r="F41" s="158"/>
      <c r="G41" s="251"/>
      <c r="H41" s="158"/>
      <c r="I41" s="158"/>
      <c r="J41" s="122"/>
      <c r="K41" s="122"/>
      <c r="L41" s="122"/>
      <c r="M41" s="121"/>
      <c r="N41" s="122"/>
      <c r="O41" s="134"/>
    </row>
    <row r="42" spans="1:15">
      <c r="A42" s="19" t="s">
        <v>24</v>
      </c>
      <c r="B42" s="17"/>
      <c r="C42" s="17"/>
      <c r="D42" s="113"/>
      <c r="E42" s="156"/>
      <c r="F42" s="156"/>
      <c r="G42" s="250"/>
      <c r="H42" s="156"/>
      <c r="I42" s="156"/>
      <c r="J42" s="114"/>
      <c r="K42" s="114"/>
      <c r="L42" s="114"/>
      <c r="M42" s="113"/>
      <c r="N42" s="114"/>
      <c r="O42" s="130"/>
    </row>
    <row r="43" spans="1:15">
      <c r="A43" s="19"/>
      <c r="B43" s="17"/>
      <c r="C43" s="17"/>
      <c r="D43" s="113"/>
      <c r="E43" s="156"/>
      <c r="F43" s="156"/>
      <c r="G43" s="250"/>
      <c r="H43" s="156"/>
      <c r="I43" s="156"/>
      <c r="J43" s="114"/>
      <c r="K43" s="114"/>
      <c r="L43" s="114"/>
      <c r="M43" s="113"/>
      <c r="N43" s="114"/>
      <c r="O43" s="114"/>
    </row>
    <row r="44" spans="1:15">
      <c r="A44" s="20" t="s">
        <v>25</v>
      </c>
      <c r="B44" s="17"/>
      <c r="C44" s="17"/>
      <c r="D44" s="117">
        <v>2119704</v>
      </c>
      <c r="E44" s="154">
        <v>16422</v>
      </c>
      <c r="F44" s="154">
        <v>-10320</v>
      </c>
      <c r="G44" s="21">
        <v>2125806</v>
      </c>
      <c r="H44" s="154">
        <v>-17423</v>
      </c>
      <c r="I44" s="154">
        <v>-16497</v>
      </c>
      <c r="J44" s="118">
        <v>6718</v>
      </c>
      <c r="K44" s="118">
        <v>-27202</v>
      </c>
      <c r="L44" s="118">
        <v>2098604</v>
      </c>
      <c r="M44" s="117">
        <v>-13463</v>
      </c>
      <c r="N44" s="118">
        <v>-52628</v>
      </c>
      <c r="O44" s="118">
        <f>+SUM(L44:N44)+0.5</f>
        <v>2032513.5</v>
      </c>
    </row>
    <row r="45" spans="1:15">
      <c r="A45" s="20" t="s">
        <v>26</v>
      </c>
      <c r="B45" s="17"/>
      <c r="C45" s="17"/>
      <c r="D45" s="117">
        <v>290</v>
      </c>
      <c r="E45" s="154">
        <v>-78</v>
      </c>
      <c r="F45" s="154">
        <v>-90</v>
      </c>
      <c r="G45" s="21">
        <v>122</v>
      </c>
      <c r="H45" s="154">
        <v>-135</v>
      </c>
      <c r="I45" s="154">
        <v>71</v>
      </c>
      <c r="J45" s="118">
        <v>-284</v>
      </c>
      <c r="K45" s="118">
        <v>-348</v>
      </c>
      <c r="L45" s="118">
        <v>-226</v>
      </c>
      <c r="M45" s="117">
        <v>-58</v>
      </c>
      <c r="N45" s="118">
        <v>-144</v>
      </c>
      <c r="O45" s="118">
        <f t="shared" ref="O45:O57" si="3">+SUM(L45:N45)</f>
        <v>-428</v>
      </c>
    </row>
    <row r="46" spans="1:15">
      <c r="A46" s="20"/>
      <c r="B46" s="17" t="s">
        <v>27</v>
      </c>
      <c r="C46" s="17"/>
      <c r="D46" s="117">
        <v>462</v>
      </c>
      <c r="E46" s="154">
        <v>146</v>
      </c>
      <c r="F46" s="154">
        <v>58</v>
      </c>
      <c r="G46" s="21">
        <v>666</v>
      </c>
      <c r="H46" s="154">
        <v>75</v>
      </c>
      <c r="I46" s="154">
        <v>291</v>
      </c>
      <c r="J46" s="118">
        <v>266</v>
      </c>
      <c r="K46" s="118">
        <v>632</v>
      </c>
      <c r="L46" s="118">
        <v>1298</v>
      </c>
      <c r="M46" s="117">
        <v>140</v>
      </c>
      <c r="N46" s="118">
        <v>35</v>
      </c>
      <c r="O46" s="118">
        <f t="shared" si="3"/>
        <v>1473</v>
      </c>
    </row>
    <row r="47" spans="1:15">
      <c r="A47" s="20"/>
      <c r="B47" s="17" t="s">
        <v>28</v>
      </c>
      <c r="C47" s="17"/>
      <c r="D47" s="117">
        <v>172</v>
      </c>
      <c r="E47" s="154">
        <v>224</v>
      </c>
      <c r="F47" s="154">
        <v>148</v>
      </c>
      <c r="G47" s="21">
        <v>544</v>
      </c>
      <c r="H47" s="154">
        <v>210</v>
      </c>
      <c r="I47" s="154">
        <v>220</v>
      </c>
      <c r="J47" s="118">
        <v>550</v>
      </c>
      <c r="K47" s="118">
        <v>980</v>
      </c>
      <c r="L47" s="118">
        <v>1524</v>
      </c>
      <c r="M47" s="117">
        <v>198</v>
      </c>
      <c r="N47" s="118">
        <v>179</v>
      </c>
      <c r="O47" s="118">
        <f t="shared" si="3"/>
        <v>1901</v>
      </c>
    </row>
    <row r="48" spans="1:15">
      <c r="A48" s="20" t="s">
        <v>29</v>
      </c>
      <c r="B48" s="17"/>
      <c r="C48" s="17"/>
      <c r="D48" s="117">
        <v>1997115</v>
      </c>
      <c r="E48" s="154">
        <v>133901</v>
      </c>
      <c r="F48" s="154">
        <v>94635</v>
      </c>
      <c r="G48" s="21">
        <v>2225651</v>
      </c>
      <c r="H48" s="154">
        <v>52027</v>
      </c>
      <c r="I48" s="154">
        <v>222554</v>
      </c>
      <c r="J48" s="118">
        <v>-258538</v>
      </c>
      <c r="K48" s="118">
        <v>16043</v>
      </c>
      <c r="L48" s="118">
        <v>2241694</v>
      </c>
      <c r="M48" s="117">
        <v>-366093</v>
      </c>
      <c r="N48" s="118">
        <v>139937</v>
      </c>
      <c r="O48" s="118">
        <f t="shared" si="3"/>
        <v>2015538</v>
      </c>
    </row>
    <row r="49" spans="1:17">
      <c r="A49" s="20"/>
      <c r="B49" s="17" t="s">
        <v>30</v>
      </c>
      <c r="C49" s="17"/>
      <c r="D49" s="117">
        <v>3306199</v>
      </c>
      <c r="E49" s="154">
        <v>214417</v>
      </c>
      <c r="F49" s="154">
        <v>1055670</v>
      </c>
      <c r="G49" s="21">
        <v>4576286</v>
      </c>
      <c r="H49" s="154">
        <v>412416</v>
      </c>
      <c r="I49" s="154">
        <v>605782</v>
      </c>
      <c r="J49" s="118">
        <v>524071</v>
      </c>
      <c r="K49" s="118">
        <v>1542269</v>
      </c>
      <c r="L49" s="118">
        <v>6118555</v>
      </c>
      <c r="M49" s="117">
        <v>-215842</v>
      </c>
      <c r="N49" s="118">
        <v>220707</v>
      </c>
      <c r="O49" s="118">
        <f t="shared" si="3"/>
        <v>6123420</v>
      </c>
    </row>
    <row r="50" spans="1:17">
      <c r="A50" s="20"/>
      <c r="B50" s="17" t="s">
        <v>31</v>
      </c>
      <c r="C50" s="17"/>
      <c r="D50" s="117">
        <v>1309084</v>
      </c>
      <c r="E50" s="154">
        <v>80516</v>
      </c>
      <c r="F50" s="154">
        <v>961035</v>
      </c>
      <c r="G50" s="21">
        <v>2350635</v>
      </c>
      <c r="H50" s="154">
        <v>360389</v>
      </c>
      <c r="I50" s="154">
        <v>383228</v>
      </c>
      <c r="J50" s="118">
        <v>782609</v>
      </c>
      <c r="K50" s="118">
        <v>1526226</v>
      </c>
      <c r="L50" s="118">
        <v>3876861</v>
      </c>
      <c r="M50" s="117">
        <v>150251</v>
      </c>
      <c r="N50" s="118">
        <v>80770</v>
      </c>
      <c r="O50" s="118">
        <f t="shared" si="3"/>
        <v>4107882</v>
      </c>
    </row>
    <row r="51" spans="1:17">
      <c r="A51" s="20" t="s">
        <v>32</v>
      </c>
      <c r="B51" s="17"/>
      <c r="C51" s="17"/>
      <c r="D51" s="117">
        <v>93887</v>
      </c>
      <c r="E51" s="154">
        <v>-119000</v>
      </c>
      <c r="F51" s="154">
        <v>-109719</v>
      </c>
      <c r="G51" s="21">
        <v>-134832</v>
      </c>
      <c r="H51" s="154">
        <v>-138189</v>
      </c>
      <c r="I51" s="154">
        <v>-39720</v>
      </c>
      <c r="J51" s="118">
        <v>251262</v>
      </c>
      <c r="K51" s="118">
        <v>73353</v>
      </c>
      <c r="L51" s="118">
        <v>-61479</v>
      </c>
      <c r="M51" s="117">
        <v>354196</v>
      </c>
      <c r="N51" s="118">
        <v>-48405</v>
      </c>
      <c r="O51" s="118">
        <f t="shared" si="3"/>
        <v>244312</v>
      </c>
    </row>
    <row r="52" spans="1:17">
      <c r="A52" s="20" t="s">
        <v>33</v>
      </c>
      <c r="B52" s="17"/>
      <c r="C52" s="17"/>
      <c r="D52" s="117">
        <v>28412</v>
      </c>
      <c r="E52" s="154">
        <v>1599</v>
      </c>
      <c r="F52" s="154">
        <v>4854</v>
      </c>
      <c r="G52" s="21">
        <v>34865</v>
      </c>
      <c r="H52" s="154">
        <v>68874</v>
      </c>
      <c r="I52" s="154">
        <v>-199402</v>
      </c>
      <c r="J52" s="118">
        <v>14278</v>
      </c>
      <c r="K52" s="118">
        <v>-116250</v>
      </c>
      <c r="L52" s="118">
        <v>-81385</v>
      </c>
      <c r="M52" s="117">
        <v>-1508</v>
      </c>
      <c r="N52" s="118">
        <v>-144016</v>
      </c>
      <c r="O52" s="118">
        <f>+SUM(L52:N52)+0.5</f>
        <v>-226908.5</v>
      </c>
    </row>
    <row r="53" spans="1:17">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c r="A58" s="20"/>
      <c r="B58" s="17"/>
      <c r="C58" s="17"/>
      <c r="D58" s="117"/>
      <c r="E58" s="154"/>
      <c r="F58" s="154"/>
      <c r="G58" s="21"/>
      <c r="H58" s="154"/>
      <c r="I58" s="154"/>
      <c r="J58" s="118"/>
      <c r="K58" s="118"/>
      <c r="L58" s="118"/>
      <c r="M58" s="117"/>
      <c r="N58" s="118"/>
      <c r="O58" s="128"/>
    </row>
    <row r="59" spans="1:17">
      <c r="A59" s="20" t="s">
        <v>37</v>
      </c>
      <c r="B59" s="17"/>
      <c r="C59" s="17"/>
      <c r="D59" s="117">
        <v>2017499</v>
      </c>
      <c r="E59" s="154">
        <v>-33901</v>
      </c>
      <c r="F59" s="154">
        <v>-984</v>
      </c>
      <c r="G59" s="21">
        <v>1982614</v>
      </c>
      <c r="H59" s="154">
        <v>-3022</v>
      </c>
      <c r="I59" s="154">
        <v>-1055</v>
      </c>
      <c r="J59" s="118">
        <v>-9585</v>
      </c>
      <c r="K59" s="118">
        <v>-13662</v>
      </c>
      <c r="L59" s="118">
        <v>1968952</v>
      </c>
      <c r="M59" s="117">
        <v>-132</v>
      </c>
      <c r="N59" s="118">
        <v>0</v>
      </c>
      <c r="O59" s="128">
        <f t="shared" ref="O59:O70" si="4">+SUM(L59:N59)</f>
        <v>1968820</v>
      </c>
    </row>
    <row r="60" spans="1:17">
      <c r="A60" s="20" t="s">
        <v>38</v>
      </c>
      <c r="B60" s="17"/>
      <c r="C60" s="17"/>
      <c r="D60" s="117">
        <v>2022491</v>
      </c>
      <c r="E60" s="154">
        <v>-33901</v>
      </c>
      <c r="F60" s="154">
        <v>-984</v>
      </c>
      <c r="G60" s="21">
        <v>1987606</v>
      </c>
      <c r="H60" s="154">
        <v>-3022</v>
      </c>
      <c r="I60" s="154">
        <v>-1055</v>
      </c>
      <c r="J60" s="118">
        <v>-9585</v>
      </c>
      <c r="K60" s="118">
        <v>-13662</v>
      </c>
      <c r="L60" s="118">
        <v>1973944</v>
      </c>
      <c r="M60" s="117">
        <v>-149</v>
      </c>
      <c r="N60" s="118">
        <v>0</v>
      </c>
      <c r="O60" s="128">
        <f t="shared" si="4"/>
        <v>1973795</v>
      </c>
    </row>
    <row r="61" spans="1:17">
      <c r="A61" s="20"/>
      <c r="B61" s="17" t="s">
        <v>39</v>
      </c>
      <c r="C61" s="17"/>
      <c r="D61" s="117">
        <v>2601263</v>
      </c>
      <c r="E61" s="154">
        <v>0</v>
      </c>
      <c r="F61" s="154">
        <v>0</v>
      </c>
      <c r="G61" s="21">
        <v>2601263</v>
      </c>
      <c r="H61" s="154">
        <v>0</v>
      </c>
      <c r="I61" s="154">
        <v>0</v>
      </c>
      <c r="J61" s="118">
        <v>0</v>
      </c>
      <c r="K61" s="118">
        <v>0</v>
      </c>
      <c r="L61" s="118">
        <v>2601263</v>
      </c>
      <c r="M61" s="117">
        <v>0</v>
      </c>
      <c r="N61" s="118">
        <v>0</v>
      </c>
      <c r="O61" s="128">
        <f t="shared" si="4"/>
        <v>2601263</v>
      </c>
    </row>
    <row r="62" spans="1:17">
      <c r="A62" s="20"/>
      <c r="B62" s="17"/>
      <c r="C62" s="17" t="s">
        <v>40</v>
      </c>
      <c r="D62" s="117">
        <v>2601263</v>
      </c>
      <c r="E62" s="154">
        <v>0</v>
      </c>
      <c r="F62" s="154">
        <v>0</v>
      </c>
      <c r="G62" s="21">
        <v>2601263</v>
      </c>
      <c r="H62" s="154">
        <v>0</v>
      </c>
      <c r="I62" s="154">
        <v>0</v>
      </c>
      <c r="J62" s="118">
        <v>0</v>
      </c>
      <c r="K62" s="118">
        <v>0</v>
      </c>
      <c r="L62" s="118">
        <v>2601263</v>
      </c>
      <c r="M62" s="117">
        <v>0</v>
      </c>
      <c r="N62" s="118">
        <v>0</v>
      </c>
      <c r="O62" s="128">
        <f t="shared" si="4"/>
        <v>2601263</v>
      </c>
    </row>
    <row r="63" spans="1:17">
      <c r="A63" s="20"/>
      <c r="B63" s="17"/>
      <c r="C63" s="17" t="s">
        <v>41</v>
      </c>
      <c r="D63" s="117">
        <v>0</v>
      </c>
      <c r="E63" s="154">
        <v>0</v>
      </c>
      <c r="F63" s="154">
        <v>0</v>
      </c>
      <c r="G63" s="21">
        <v>0</v>
      </c>
      <c r="H63" s="154">
        <v>0</v>
      </c>
      <c r="I63" s="154">
        <v>0</v>
      </c>
      <c r="J63" s="118">
        <v>0</v>
      </c>
      <c r="K63" s="118">
        <v>0</v>
      </c>
      <c r="L63" s="118">
        <v>0</v>
      </c>
      <c r="M63" s="117">
        <v>0</v>
      </c>
      <c r="N63" s="118">
        <v>0</v>
      </c>
      <c r="O63" s="128">
        <f t="shared" si="4"/>
        <v>0</v>
      </c>
      <c r="Q63" s="195"/>
    </row>
    <row r="64" spans="1:17">
      <c r="A64" s="20"/>
      <c r="B64" s="17" t="s">
        <v>42</v>
      </c>
      <c r="C64" s="17"/>
      <c r="D64" s="117">
        <v>578772</v>
      </c>
      <c r="E64" s="154">
        <v>33901</v>
      </c>
      <c r="F64" s="154">
        <v>984</v>
      </c>
      <c r="G64" s="21">
        <v>613657</v>
      </c>
      <c r="H64" s="154">
        <v>3022</v>
      </c>
      <c r="I64" s="154">
        <v>1055</v>
      </c>
      <c r="J64" s="118">
        <v>9585</v>
      </c>
      <c r="K64" s="118">
        <v>13662</v>
      </c>
      <c r="L64" s="118">
        <v>627319</v>
      </c>
      <c r="M64" s="117">
        <v>149</v>
      </c>
      <c r="N64" s="118">
        <v>0</v>
      </c>
      <c r="O64" s="128">
        <f t="shared" si="4"/>
        <v>627468</v>
      </c>
    </row>
    <row r="65" spans="1:20">
      <c r="A65" s="20" t="s">
        <v>43</v>
      </c>
      <c r="B65" s="17"/>
      <c r="C65" s="17"/>
      <c r="D65" s="117">
        <v>-4992</v>
      </c>
      <c r="E65" s="154">
        <v>0</v>
      </c>
      <c r="F65" s="154">
        <v>0</v>
      </c>
      <c r="G65" s="21">
        <v>-4992</v>
      </c>
      <c r="H65" s="154">
        <v>0</v>
      </c>
      <c r="I65" s="154">
        <v>0</v>
      </c>
      <c r="J65" s="118">
        <v>0</v>
      </c>
      <c r="K65" s="118">
        <v>0</v>
      </c>
      <c r="L65" s="118">
        <v>-4992</v>
      </c>
      <c r="M65" s="117">
        <v>17</v>
      </c>
      <c r="N65" s="118">
        <v>0</v>
      </c>
      <c r="O65" s="128">
        <f t="shared" si="4"/>
        <v>-4975</v>
      </c>
    </row>
    <row r="66" spans="1:20">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c r="A69" s="20"/>
      <c r="B69" s="17" t="s">
        <v>42</v>
      </c>
      <c r="C69" s="17"/>
      <c r="D69" s="117">
        <v>4992</v>
      </c>
      <c r="E69" s="154">
        <v>0</v>
      </c>
      <c r="F69" s="154">
        <v>0</v>
      </c>
      <c r="G69" s="21">
        <v>4992</v>
      </c>
      <c r="H69" s="154">
        <v>0</v>
      </c>
      <c r="I69" s="154">
        <v>0</v>
      </c>
      <c r="J69" s="118">
        <v>0</v>
      </c>
      <c r="K69" s="118">
        <v>0</v>
      </c>
      <c r="L69" s="118">
        <v>4992</v>
      </c>
      <c r="M69" s="117">
        <v>-17</v>
      </c>
      <c r="N69" s="118">
        <v>0</v>
      </c>
      <c r="O69" s="128">
        <f t="shared" si="4"/>
        <v>4975</v>
      </c>
    </row>
    <row r="70" spans="1:20">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c r="A71" s="20"/>
      <c r="B71" s="17"/>
      <c r="C71" s="17"/>
      <c r="D71" s="117"/>
      <c r="E71" s="154"/>
      <c r="F71" s="154"/>
      <c r="G71" s="21"/>
      <c r="H71" s="154"/>
      <c r="I71" s="154"/>
      <c r="J71" s="118"/>
      <c r="K71" s="118"/>
      <c r="L71" s="118"/>
      <c r="M71" s="117"/>
      <c r="N71" s="118"/>
      <c r="O71" s="128"/>
    </row>
    <row r="72" spans="1:20">
      <c r="A72" s="24" t="s">
        <v>45</v>
      </c>
      <c r="B72" s="25"/>
      <c r="C72" s="25"/>
      <c r="D72" s="119">
        <v>102205</v>
      </c>
      <c r="E72" s="157">
        <v>50323</v>
      </c>
      <c r="F72" s="157">
        <v>-9336</v>
      </c>
      <c r="G72" s="26">
        <v>143192</v>
      </c>
      <c r="H72" s="157">
        <v>-14401</v>
      </c>
      <c r="I72" s="157">
        <v>-15442</v>
      </c>
      <c r="J72" s="120">
        <v>16303</v>
      </c>
      <c r="K72" s="120">
        <v>-13540</v>
      </c>
      <c r="L72" s="120">
        <v>129652</v>
      </c>
      <c r="M72" s="119">
        <v>-13331</v>
      </c>
      <c r="N72" s="120">
        <v>-52628</v>
      </c>
      <c r="O72" s="132">
        <f>+SUM(L72:N72)</f>
        <v>63693</v>
      </c>
    </row>
    <row r="73" spans="1:20">
      <c r="A73" s="30"/>
      <c r="B73" s="31"/>
      <c r="C73" s="31"/>
      <c r="D73" s="121"/>
      <c r="E73" s="158"/>
      <c r="F73" s="158"/>
      <c r="G73" s="251"/>
      <c r="H73" s="158"/>
      <c r="I73" s="158"/>
      <c r="J73" s="122"/>
      <c r="K73" s="122"/>
      <c r="L73" s="122"/>
      <c r="M73" s="121"/>
      <c r="N73" s="122"/>
      <c r="O73" s="32"/>
    </row>
    <row r="74" spans="1:20" ht="14.25" customHeight="1">
      <c r="A74" s="36" t="s">
        <v>46</v>
      </c>
      <c r="B74" s="276" t="s">
        <v>49</v>
      </c>
      <c r="C74" s="276"/>
      <c r="D74" s="276"/>
      <c r="E74" s="276"/>
      <c r="F74" s="276"/>
      <c r="G74" s="238"/>
    </row>
    <row r="75" spans="1:20" ht="12.15" customHeight="1">
      <c r="A75" s="36" t="s">
        <v>47</v>
      </c>
      <c r="B75" s="37" t="s">
        <v>63</v>
      </c>
      <c r="C75" s="37"/>
      <c r="D75" s="37"/>
      <c r="E75" s="37"/>
      <c r="F75" s="37"/>
      <c r="G75" s="238"/>
    </row>
    <row r="76" spans="1:20" ht="12.75" customHeight="1">
      <c r="A76" s="36" t="s">
        <v>48</v>
      </c>
      <c r="B76" s="37" t="s">
        <v>64</v>
      </c>
      <c r="C76" s="37"/>
      <c r="D76" s="37"/>
      <c r="E76" s="37"/>
      <c r="F76" s="37"/>
      <c r="G76" s="238"/>
    </row>
    <row r="77" spans="1:20" s="75" customFormat="1" ht="22.65" customHeight="1">
      <c r="A77" s="36" t="s">
        <v>50</v>
      </c>
      <c r="B77" s="277" t="s">
        <v>70</v>
      </c>
      <c r="C77" s="277"/>
      <c r="D77" s="277"/>
      <c r="E77" s="277"/>
      <c r="F77" s="277"/>
      <c r="G77" s="264"/>
      <c r="P77" s="265">
        <v>7</v>
      </c>
    </row>
    <row r="78" spans="1:20" s="163" customFormat="1" ht="25.5" customHeight="1">
      <c r="A78" s="160"/>
      <c r="B78" s="275"/>
      <c r="C78" s="275"/>
      <c r="D78" s="275"/>
      <c r="E78" s="275"/>
      <c r="F78" s="275"/>
      <c r="G78" s="239"/>
      <c r="H78" s="275"/>
      <c r="I78" s="275"/>
      <c r="J78" s="275"/>
      <c r="K78" s="275"/>
      <c r="L78" s="275"/>
      <c r="M78" s="275"/>
      <c r="N78" s="275"/>
      <c r="O78" s="275"/>
      <c r="P78" s="75"/>
      <c r="Q78" s="75"/>
      <c r="R78" s="75"/>
      <c r="S78" s="75"/>
      <c r="T78" s="75"/>
    </row>
    <row r="79" spans="1:20" ht="24.75" customHeight="1">
      <c r="A79" s="80"/>
    </row>
    <row r="80" spans="1:20">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C44"/>
  <sheetViews>
    <sheetView tabSelected="1" topLeftCell="A13" workbookViewId="0">
      <selection activeCell="I38" sqref="I38"/>
    </sheetView>
  </sheetViews>
  <sheetFormatPr baseColWidth="10" defaultRowHeight="13.2"/>
  <cols>
    <col min="1" max="2" width="2.88671875" customWidth="1"/>
    <col min="3" max="3" width="45.33203125" customWidth="1"/>
    <col min="4" max="13" width="9.33203125" customWidth="1"/>
    <col min="14" max="15" width="10.6640625" customWidth="1"/>
    <col min="16" max="27" width="9.33203125" customWidth="1"/>
    <col min="28" max="28" width="9.6640625" customWidth="1"/>
  </cols>
  <sheetData>
    <row r="1" spans="1:29" ht="21">
      <c r="AB1" s="78"/>
    </row>
    <row r="2" spans="1:29">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c r="A3" s="47" t="str">
        <f>+Total!A3</f>
        <v>ESTADO DE OPERACIONES DE GOBIERNO  2016</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c r="A7" s="1"/>
      <c r="B7" s="2"/>
      <c r="C7" s="7"/>
      <c r="D7" s="74" t="s">
        <v>114</v>
      </c>
      <c r="E7" s="84"/>
      <c r="F7" s="84"/>
      <c r="G7" s="84"/>
      <c r="H7" s="84"/>
      <c r="I7" s="84"/>
      <c r="J7" s="84"/>
      <c r="K7" s="84"/>
      <c r="L7" s="84"/>
      <c r="M7" s="84"/>
      <c r="N7" s="84"/>
      <c r="O7" s="85"/>
      <c r="P7" s="48"/>
      <c r="Q7" s="49"/>
    </row>
    <row r="8" spans="1:29" ht="25.5" customHeight="1">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c r="A9" s="16"/>
      <c r="B9" s="17"/>
      <c r="C9" s="17"/>
      <c r="D9" s="102"/>
      <c r="E9" s="140"/>
      <c r="F9" s="140"/>
      <c r="G9" s="104"/>
      <c r="H9" s="140"/>
      <c r="I9" s="140"/>
      <c r="J9" s="103"/>
      <c r="K9" s="103"/>
      <c r="L9" s="103"/>
      <c r="M9" s="102"/>
      <c r="N9" s="103"/>
      <c r="O9" s="104"/>
      <c r="P9" s="17"/>
    </row>
    <row r="10" spans="1:29">
      <c r="A10" s="19" t="s">
        <v>6</v>
      </c>
      <c r="B10" s="17"/>
      <c r="C10" s="17"/>
      <c r="D10" s="20"/>
      <c r="E10" s="17"/>
      <c r="F10" s="17"/>
      <c r="G10" s="50"/>
      <c r="H10" s="17"/>
      <c r="I10" s="17"/>
      <c r="J10" s="88"/>
      <c r="K10" s="88"/>
      <c r="L10" s="88"/>
      <c r="M10" s="20"/>
      <c r="N10" s="88"/>
      <c r="O10" s="50"/>
      <c r="P10" s="17"/>
    </row>
    <row r="11" spans="1:29">
      <c r="A11" s="20" t="s">
        <v>7</v>
      </c>
      <c r="B11" s="17"/>
      <c r="C11" s="17"/>
      <c r="D11" s="89">
        <v>11.21115202158891</v>
      </c>
      <c r="E11" s="135">
        <v>8.425845231848335</v>
      </c>
      <c r="F11" s="135">
        <v>8.181878067055262</v>
      </c>
      <c r="G11" s="51">
        <v>27.818875320492506</v>
      </c>
      <c r="H11" s="135">
        <v>12.448833469790081</v>
      </c>
      <c r="I11" s="135">
        <v>4.8815334896097147</v>
      </c>
      <c r="J11" s="90">
        <v>7.2617225934885177</v>
      </c>
      <c r="K11" s="90">
        <v>24.592089552888314</v>
      </c>
      <c r="L11" s="90">
        <v>52.41096487338082</v>
      </c>
      <c r="M11" s="89">
        <v>7.1763850861834388</v>
      </c>
      <c r="N11" s="90">
        <v>8.2476373475907536</v>
      </c>
      <c r="O11" s="90">
        <v>67.834987307155018</v>
      </c>
    </row>
    <row r="12" spans="1:29">
      <c r="A12" s="20"/>
      <c r="B12" s="17" t="s">
        <v>8</v>
      </c>
      <c r="C12" s="17"/>
      <c r="D12" s="89">
        <v>11.260323269551231</v>
      </c>
      <c r="E12" s="135">
        <v>8.2961395568465797</v>
      </c>
      <c r="F12" s="135">
        <v>8.1829179688362288</v>
      </c>
      <c r="G12" s="51">
        <v>27.739380795234041</v>
      </c>
      <c r="H12" s="135">
        <v>12.836878880427058</v>
      </c>
      <c r="I12" s="135">
        <v>4.1904927754514052</v>
      </c>
      <c r="J12" s="90">
        <v>6.978058491835518</v>
      </c>
      <c r="K12" s="90">
        <v>24.00543014771398</v>
      </c>
      <c r="L12" s="90">
        <v>51.744810942948021</v>
      </c>
      <c r="M12" s="89">
        <v>6.7768114865948341</v>
      </c>
      <c r="N12" s="90">
        <v>8.0711699193605551</v>
      </c>
      <c r="O12" s="90">
        <v>66.592792348903416</v>
      </c>
    </row>
    <row r="13" spans="1:29" s="195" customFormat="1">
      <c r="A13" s="83"/>
      <c r="B13" s="81"/>
      <c r="C13" s="81" t="s">
        <v>73</v>
      </c>
      <c r="D13" s="199">
        <v>7.8082473510834332</v>
      </c>
      <c r="E13" s="200">
        <v>6.4855230295759725</v>
      </c>
      <c r="F13" s="200">
        <v>7.7420136727375661</v>
      </c>
      <c r="G13" s="202">
        <v>22.035784053396974</v>
      </c>
      <c r="H13" s="200">
        <v>7.9492104979260123</v>
      </c>
      <c r="I13" s="200">
        <v>2.9021860093178371</v>
      </c>
      <c r="J13" s="201">
        <v>-7.129229113922114</v>
      </c>
      <c r="K13" s="201">
        <v>3.722167393321735</v>
      </c>
      <c r="L13" s="201">
        <v>25.757951446718707</v>
      </c>
      <c r="M13" s="199">
        <v>-27.971092372143815</v>
      </c>
      <c r="N13" s="201">
        <v>3.0866887476984273</v>
      </c>
      <c r="O13" s="201">
        <v>0.87354782227331906</v>
      </c>
    </row>
    <row r="14" spans="1:29" s="195" customFormat="1">
      <c r="A14" s="83"/>
      <c r="B14" s="81"/>
      <c r="C14" s="81" t="s">
        <v>59</v>
      </c>
      <c r="D14" s="199">
        <v>11.35775679635892</v>
      </c>
      <c r="E14" s="200">
        <v>8.3472435180904476</v>
      </c>
      <c r="F14" s="200">
        <v>8.195362324513269</v>
      </c>
      <c r="G14" s="202">
        <v>27.900362638962637</v>
      </c>
      <c r="H14" s="200">
        <v>12.9748314572594</v>
      </c>
      <c r="I14" s="200">
        <v>4.2268547428006968</v>
      </c>
      <c r="J14" s="201">
        <v>7.3762313065659235</v>
      </c>
      <c r="K14" s="201">
        <v>24.577917506626022</v>
      </c>
      <c r="L14" s="201">
        <v>52.478280145588656</v>
      </c>
      <c r="M14" s="199">
        <v>7.7575578265056162</v>
      </c>
      <c r="N14" s="201">
        <v>8.2118550002602611</v>
      </c>
      <c r="O14" s="201">
        <v>68.447692972354531</v>
      </c>
    </row>
    <row r="15" spans="1:29">
      <c r="A15" s="20"/>
      <c r="B15" s="17" t="s">
        <v>103</v>
      </c>
      <c r="C15" s="17"/>
      <c r="D15" s="89">
        <v>215.24886938773747</v>
      </c>
      <c r="E15" s="135">
        <v>94.025445627833463</v>
      </c>
      <c r="F15" s="135">
        <v>9.2812404190518922</v>
      </c>
      <c r="G15" s="51">
        <v>318.55555543462282</v>
      </c>
      <c r="H15" s="135">
        <v>0.66976297681376218</v>
      </c>
      <c r="I15" s="135">
        <v>0.62219999999999998</v>
      </c>
      <c r="J15" s="90">
        <v>0.5773218648716032</v>
      </c>
      <c r="K15" s="90">
        <v>1.8692848416853654</v>
      </c>
      <c r="L15" s="90">
        <v>320.4248402763082</v>
      </c>
      <c r="M15" s="89">
        <v>0.51477681376215401</v>
      </c>
      <c r="N15" s="90">
        <v>0.57987576664173512</v>
      </c>
      <c r="O15" s="90">
        <v>321.51949285671208</v>
      </c>
    </row>
    <row r="16" spans="1:29">
      <c r="A16" s="20"/>
      <c r="B16" s="17" t="s">
        <v>9</v>
      </c>
      <c r="C16" s="17"/>
      <c r="D16" s="89">
        <v>8.9276120325847632</v>
      </c>
      <c r="E16" s="135">
        <v>7.9020898090225691</v>
      </c>
      <c r="F16" s="135">
        <v>6.5817406335566524</v>
      </c>
      <c r="G16" s="51">
        <v>23.411442475163984</v>
      </c>
      <c r="H16" s="135">
        <v>8.5022630195550377</v>
      </c>
      <c r="I16" s="135">
        <v>8.5708449673462166</v>
      </c>
      <c r="J16" s="90">
        <v>9.2080560311109476</v>
      </c>
      <c r="K16" s="90">
        <v>26.281164018012202</v>
      </c>
      <c r="L16" s="90">
        <v>49.692606493176186</v>
      </c>
      <c r="M16" s="89">
        <v>8.3950895913414136</v>
      </c>
      <c r="N16" s="90">
        <v>8.4617969631588483</v>
      </c>
      <c r="O16" s="90">
        <v>66.549493047676449</v>
      </c>
    </row>
    <row r="17" spans="1:17">
      <c r="A17" s="20"/>
      <c r="B17" s="17" t="s">
        <v>56</v>
      </c>
      <c r="C17" s="17"/>
      <c r="D17" s="89">
        <v>6.9244281610557747</v>
      </c>
      <c r="E17" s="135">
        <v>7.4829651317320751</v>
      </c>
      <c r="F17" s="135">
        <v>6.9904754951024008</v>
      </c>
      <c r="G17" s="51">
        <v>21.39786878789025</v>
      </c>
      <c r="H17" s="135">
        <v>7.3297852593704516</v>
      </c>
      <c r="I17" s="135">
        <v>7.6773545539388355</v>
      </c>
      <c r="J17" s="90">
        <v>15.339428976822051</v>
      </c>
      <c r="K17" s="90">
        <v>30.346568790131336</v>
      </c>
      <c r="L17" s="90">
        <v>51.744437578021589</v>
      </c>
      <c r="M17" s="89">
        <v>8.4657473699315329</v>
      </c>
      <c r="N17" s="90">
        <v>7.1405704328968493</v>
      </c>
      <c r="O17" s="90">
        <v>67.350755380849975</v>
      </c>
    </row>
    <row r="18" spans="1:17">
      <c r="A18" s="20"/>
      <c r="B18" s="17" t="s">
        <v>57</v>
      </c>
      <c r="C18" s="17"/>
      <c r="D18" s="89">
        <v>6.8203033468481262</v>
      </c>
      <c r="E18" s="135">
        <v>6.9187810606184339</v>
      </c>
      <c r="F18" s="135">
        <v>7.3427290719323235</v>
      </c>
      <c r="G18" s="51">
        <v>21.081813479398882</v>
      </c>
      <c r="H18" s="135">
        <v>7.0538026631562225</v>
      </c>
      <c r="I18" s="135">
        <v>9.5536667573045708</v>
      </c>
      <c r="J18" s="90">
        <v>6.9015025172041984</v>
      </c>
      <c r="K18" s="90">
        <v>23.508971937664992</v>
      </c>
      <c r="L18" s="90">
        <v>44.59078541706387</v>
      </c>
      <c r="M18" s="89">
        <v>10.714497290889046</v>
      </c>
      <c r="N18" s="90">
        <v>10.696828137430666</v>
      </c>
      <c r="O18" s="90">
        <v>66.002110845383584</v>
      </c>
    </row>
    <row r="19" spans="1:17">
      <c r="A19" s="20"/>
      <c r="B19" s="17" t="s">
        <v>10</v>
      </c>
      <c r="C19" s="17"/>
      <c r="D19" s="89">
        <v>9.1629532554317876</v>
      </c>
      <c r="E19" s="135">
        <v>9.8586836643864686</v>
      </c>
      <c r="F19" s="135">
        <v>10.455729039537953</v>
      </c>
      <c r="G19" s="51">
        <v>29.477365959356209</v>
      </c>
      <c r="H19" s="135">
        <v>8.8265786028131554</v>
      </c>
      <c r="I19" s="135">
        <v>9.1818557295616046</v>
      </c>
      <c r="J19" s="90">
        <v>8.5203248489496541</v>
      </c>
      <c r="K19" s="90">
        <v>26.528759181324418</v>
      </c>
      <c r="L19" s="90">
        <v>56.006125140680624</v>
      </c>
      <c r="M19" s="89">
        <v>10.566357544241981</v>
      </c>
      <c r="N19" s="90">
        <v>9.412257766415582</v>
      </c>
      <c r="O19" s="90">
        <v>75.984740451338183</v>
      </c>
    </row>
    <row r="20" spans="1:17">
      <c r="A20" s="20"/>
      <c r="B20" s="17" t="s">
        <v>11</v>
      </c>
      <c r="C20" s="17"/>
      <c r="D20" s="89">
        <v>12.182242957300003</v>
      </c>
      <c r="E20" s="135">
        <v>10.318631216024285</v>
      </c>
      <c r="F20" s="135">
        <v>11.235593451383355</v>
      </c>
      <c r="G20" s="51">
        <v>33.736467624707643</v>
      </c>
      <c r="H20" s="135">
        <v>18.96993618466389</v>
      </c>
      <c r="I20" s="135">
        <v>10.535107741444914</v>
      </c>
      <c r="J20" s="90">
        <v>10.39417411095469</v>
      </c>
      <c r="K20" s="90">
        <v>39.899218037063491</v>
      </c>
      <c r="L20" s="90">
        <v>73.635685661771134</v>
      </c>
      <c r="M20" s="89">
        <v>11.683550918082041</v>
      </c>
      <c r="N20" s="90">
        <v>11.088265522026978</v>
      </c>
      <c r="O20" s="90">
        <v>96.407502101880141</v>
      </c>
    </row>
    <row r="21" spans="1:17">
      <c r="A21" s="52"/>
      <c r="B21" s="53"/>
      <c r="C21" s="53"/>
      <c r="D21" s="91"/>
      <c r="E21" s="136"/>
      <c r="F21" s="136"/>
      <c r="G21" s="54"/>
      <c r="H21" s="136"/>
      <c r="I21" s="136"/>
      <c r="J21" s="92"/>
      <c r="K21" s="92"/>
      <c r="L21" s="92"/>
      <c r="M21" s="91"/>
      <c r="N21" s="92"/>
      <c r="O21" s="92"/>
      <c r="P21" s="55"/>
      <c r="Q21" s="55"/>
    </row>
    <row r="22" spans="1:17">
      <c r="A22" s="20" t="s">
        <v>12</v>
      </c>
      <c r="B22" s="17"/>
      <c r="C22" s="17"/>
      <c r="D22" s="89">
        <v>7.1760239753170847</v>
      </c>
      <c r="E22" s="135">
        <v>6.9675232317670881</v>
      </c>
      <c r="F22" s="135">
        <v>8.4218215089514548</v>
      </c>
      <c r="G22" s="51">
        <v>22.565368716035628</v>
      </c>
      <c r="H22" s="135">
        <v>7.7719354794584046</v>
      </c>
      <c r="I22" s="135">
        <v>7.7370548132803796</v>
      </c>
      <c r="J22" s="90">
        <v>8.1470060560432191</v>
      </c>
      <c r="K22" s="90">
        <v>23.655996348782004</v>
      </c>
      <c r="L22" s="90">
        <v>46.221365064817633</v>
      </c>
      <c r="M22" s="89">
        <v>8.2671790155683329</v>
      </c>
      <c r="N22" s="90">
        <v>8.0144073390551398</v>
      </c>
      <c r="O22" s="90">
        <v>62.502951419441104</v>
      </c>
    </row>
    <row r="23" spans="1:17">
      <c r="A23" s="20"/>
      <c r="B23" s="17" t="s">
        <v>13</v>
      </c>
      <c r="C23" s="17"/>
      <c r="D23" s="89">
        <v>8.3245789138387156</v>
      </c>
      <c r="E23" s="135">
        <v>7.9110938095425993</v>
      </c>
      <c r="F23" s="135">
        <v>10.481660444340708</v>
      </c>
      <c r="G23" s="51">
        <v>26.717333167722021</v>
      </c>
      <c r="H23" s="135">
        <v>8.1961170283772411</v>
      </c>
      <c r="I23" s="135">
        <v>8.0904633638787367</v>
      </c>
      <c r="J23" s="90">
        <v>10.328391346303725</v>
      </c>
      <c r="K23" s="90">
        <v>26.614971738559703</v>
      </c>
      <c r="L23" s="90">
        <v>53.33230490628172</v>
      </c>
      <c r="M23" s="89">
        <v>8.006106436374143</v>
      </c>
      <c r="N23" s="90">
        <v>8.2001605400515913</v>
      </c>
      <c r="O23" s="90">
        <v>69.538571882707458</v>
      </c>
    </row>
    <row r="24" spans="1:17">
      <c r="A24" s="20"/>
      <c r="B24" s="17" t="s">
        <v>14</v>
      </c>
      <c r="C24" s="17"/>
      <c r="D24" s="89">
        <v>4.7216024914463937</v>
      </c>
      <c r="E24" s="135">
        <v>7.0096629735987186</v>
      </c>
      <c r="F24" s="135">
        <v>9.1975313128445055</v>
      </c>
      <c r="G24" s="51">
        <v>20.928796777889616</v>
      </c>
      <c r="H24" s="135">
        <v>8.0289289026611108</v>
      </c>
      <c r="I24" s="135">
        <v>8.8164950250166232</v>
      </c>
      <c r="J24" s="90">
        <v>8.3216212703310468</v>
      </c>
      <c r="K24" s="90">
        <v>25.167045198008783</v>
      </c>
      <c r="L24" s="90">
        <v>46.095841975898395</v>
      </c>
      <c r="M24" s="89">
        <v>8.6590716346945644</v>
      </c>
      <c r="N24" s="90">
        <v>9.0326162973558315</v>
      </c>
      <c r="O24" s="90">
        <v>63.787529907948787</v>
      </c>
    </row>
    <row r="25" spans="1:17">
      <c r="A25" s="20"/>
      <c r="B25" s="17" t="s">
        <v>15</v>
      </c>
      <c r="C25" s="17"/>
      <c r="D25" s="89">
        <v>28.403023209808136</v>
      </c>
      <c r="E25" s="135">
        <v>3.3439757970134369</v>
      </c>
      <c r="F25" s="135">
        <v>10.511136001359993</v>
      </c>
      <c r="G25" s="51">
        <v>42.258135008181569</v>
      </c>
      <c r="H25" s="135">
        <v>2.978993701996453</v>
      </c>
      <c r="I25" s="135">
        <v>5.722910571852637</v>
      </c>
      <c r="J25" s="90">
        <v>-3.5012264679976113</v>
      </c>
      <c r="K25" s="90">
        <v>5.2006778058514787</v>
      </c>
      <c r="L25" s="90">
        <v>47.458812814033045</v>
      </c>
      <c r="M25" s="89">
        <v>22.763052668010484</v>
      </c>
      <c r="N25" s="90">
        <v>2.554784171485692</v>
      </c>
      <c r="O25" s="90">
        <v>72.776649653529219</v>
      </c>
    </row>
    <row r="26" spans="1:17">
      <c r="A26" s="20"/>
      <c r="B26" s="17" t="s">
        <v>58</v>
      </c>
      <c r="C26" s="17"/>
      <c r="D26" s="89">
        <v>4.9861634498940601</v>
      </c>
      <c r="E26" s="135">
        <v>6.2900916349879319</v>
      </c>
      <c r="F26" s="135">
        <v>6.3104163388702093</v>
      </c>
      <c r="G26" s="51">
        <v>17.5866714237522</v>
      </c>
      <c r="H26" s="135">
        <v>7.6279192850748911</v>
      </c>
      <c r="I26" s="135">
        <v>6.9125961729073477</v>
      </c>
      <c r="J26" s="90">
        <v>7.7950235270022565</v>
      </c>
      <c r="K26" s="90">
        <v>22.335538984984495</v>
      </c>
      <c r="L26" s="90">
        <v>39.922210408736696</v>
      </c>
      <c r="M26" s="89">
        <v>7.0506109763404181</v>
      </c>
      <c r="N26" s="90">
        <v>7.8915079686793579</v>
      </c>
      <c r="O26" s="90">
        <v>54.864329353756467</v>
      </c>
    </row>
    <row r="27" spans="1:17">
      <c r="A27" s="20"/>
      <c r="B27" s="17" t="s">
        <v>74</v>
      </c>
      <c r="C27" s="17"/>
      <c r="D27" s="89">
        <v>8.4376584235644216</v>
      </c>
      <c r="E27" s="135">
        <v>8.0495021266989522</v>
      </c>
      <c r="F27" s="135">
        <v>10.319617174417667</v>
      </c>
      <c r="G27" s="51">
        <v>26.806777724681041</v>
      </c>
      <c r="H27" s="135">
        <v>8.2998246626004448</v>
      </c>
      <c r="I27" s="135">
        <v>9.1500984547093385</v>
      </c>
      <c r="J27" s="90">
        <v>8.4271835069368084</v>
      </c>
      <c r="K27" s="90">
        <v>25.877106624246593</v>
      </c>
      <c r="L27" s="90">
        <v>52.683884348927634</v>
      </c>
      <c r="M27" s="89">
        <v>8.4914890172176278</v>
      </c>
      <c r="N27" s="90">
        <v>8.5390116588239007</v>
      </c>
      <c r="O27" s="90">
        <v>69.714385024969161</v>
      </c>
    </row>
    <row r="28" spans="1:17">
      <c r="A28" s="20"/>
      <c r="B28" s="17" t="s">
        <v>75</v>
      </c>
      <c r="C28" s="17"/>
      <c r="D28" s="91"/>
      <c r="E28" s="136"/>
      <c r="F28" s="136"/>
      <c r="G28" s="54"/>
      <c r="H28" s="136"/>
      <c r="I28" s="136"/>
      <c r="J28" s="92"/>
      <c r="K28" s="92"/>
      <c r="L28" s="92"/>
      <c r="M28" s="91"/>
      <c r="N28" s="92"/>
      <c r="O28" s="92"/>
      <c r="P28" s="55"/>
    </row>
    <row r="29" spans="1:17">
      <c r="A29" s="20"/>
      <c r="B29" s="17"/>
      <c r="C29" s="17"/>
      <c r="D29" s="93"/>
      <c r="E29" s="137"/>
      <c r="F29" s="137"/>
      <c r="G29" s="56"/>
      <c r="H29" s="137"/>
      <c r="I29" s="137"/>
      <c r="J29" s="94"/>
      <c r="K29" s="94"/>
      <c r="L29" s="94"/>
      <c r="M29" s="93"/>
      <c r="N29" s="94"/>
      <c r="O29" s="94"/>
    </row>
    <row r="30" spans="1:17" ht="13.8">
      <c r="A30" s="20" t="s">
        <v>17</v>
      </c>
      <c r="B30" s="23"/>
      <c r="C30" s="23"/>
      <c r="D30" s="235">
        <v>117.21515483221279</v>
      </c>
      <c r="E30" s="135">
        <v>46.736393899129304</v>
      </c>
      <c r="F30" s="135">
        <v>1.87849314407743</v>
      </c>
      <c r="G30" s="51">
        <v>165.83004187541951</v>
      </c>
      <c r="H30" s="135">
        <v>135.31232182183297</v>
      </c>
      <c r="I30" s="135">
        <v>-70.133853122433976</v>
      </c>
      <c r="J30" s="90">
        <v>-15.994934835152991</v>
      </c>
      <c r="K30" s="90">
        <v>49.183533864246002</v>
      </c>
      <c r="L30" s="90">
        <v>215.0135757396655</v>
      </c>
      <c r="M30" s="89">
        <v>-21.47909286405422</v>
      </c>
      <c r="N30" s="90">
        <v>14.374658397932331</v>
      </c>
      <c r="O30" s="90">
        <v>207.90914127354361</v>
      </c>
    </row>
    <row r="31" spans="1:17">
      <c r="A31" s="20"/>
      <c r="B31" s="17"/>
      <c r="C31" s="17"/>
      <c r="D31" s="93"/>
      <c r="E31" s="137"/>
      <c r="F31" s="137"/>
      <c r="G31" s="56"/>
      <c r="H31" s="137"/>
      <c r="I31" s="137"/>
      <c r="J31" s="94"/>
      <c r="K31" s="94"/>
      <c r="L31" s="94"/>
      <c r="M31" s="93"/>
      <c r="N31" s="94"/>
      <c r="O31" s="94"/>
    </row>
    <row r="32" spans="1:17">
      <c r="A32" s="19" t="s">
        <v>18</v>
      </c>
      <c r="B32" s="17"/>
      <c r="C32" s="17"/>
      <c r="D32" s="93"/>
      <c r="E32" s="137"/>
      <c r="F32" s="137"/>
      <c r="G32" s="56"/>
      <c r="H32" s="137"/>
      <c r="I32" s="137"/>
      <c r="J32" s="94"/>
      <c r="K32" s="94"/>
      <c r="L32" s="94"/>
      <c r="M32" s="93"/>
      <c r="N32" s="94"/>
      <c r="O32" s="94"/>
    </row>
    <row r="33" spans="1:27">
      <c r="A33" s="20" t="s">
        <v>19</v>
      </c>
      <c r="B33" s="17"/>
      <c r="C33" s="17"/>
      <c r="D33" s="89">
        <v>4.1368457486433616</v>
      </c>
      <c r="E33" s="135">
        <v>5.4163838554855293</v>
      </c>
      <c r="F33" s="135">
        <v>7.7067301080399897</v>
      </c>
      <c r="G33" s="51">
        <v>17.259959712168879</v>
      </c>
      <c r="H33" s="135">
        <v>6.8426191316633398</v>
      </c>
      <c r="I33" s="135">
        <v>7.5420556238843002</v>
      </c>
      <c r="J33" s="90">
        <v>7.7997176810056841</v>
      </c>
      <c r="K33" s="90">
        <v>22.184392436553324</v>
      </c>
      <c r="L33" s="90">
        <v>39.444352148722203</v>
      </c>
      <c r="M33" s="89">
        <v>7.1906895585449009</v>
      </c>
      <c r="N33" s="90">
        <v>7.2639029920520999</v>
      </c>
      <c r="O33" s="90">
        <v>53.898944699319209</v>
      </c>
    </row>
    <row r="34" spans="1:27">
      <c r="A34" s="20"/>
      <c r="B34" s="17" t="s">
        <v>20</v>
      </c>
      <c r="C34" s="17"/>
      <c r="D34" s="89">
        <v>4.4134131075870267</v>
      </c>
      <c r="E34" s="135">
        <v>2.6222900150142969</v>
      </c>
      <c r="F34" s="135">
        <v>10.031646796085916</v>
      </c>
      <c r="G34" s="51">
        <v>17.067349918687238</v>
      </c>
      <c r="H34" s="135">
        <v>9.3016489553663142</v>
      </c>
      <c r="I34" s="135">
        <v>3.2857377264539029</v>
      </c>
      <c r="J34" s="90">
        <v>6.9762247624665719</v>
      </c>
      <c r="K34" s="90">
        <v>19.563611444286789</v>
      </c>
      <c r="L34" s="90">
        <v>36.630961362974027</v>
      </c>
      <c r="M34" s="89">
        <v>5.185295451468285</v>
      </c>
      <c r="N34" s="90">
        <v>9.0358108349569886</v>
      </c>
      <c r="O34" s="90">
        <v>50.852067649399302</v>
      </c>
    </row>
    <row r="35" spans="1:27">
      <c r="A35" s="20"/>
      <c r="B35" s="17" t="s">
        <v>21</v>
      </c>
      <c r="C35" s="17"/>
      <c r="D35" s="89">
        <v>2.7742709454247252</v>
      </c>
      <c r="E35" s="135">
        <v>5.283876497206192</v>
      </c>
      <c r="F35" s="135">
        <v>7.3391150793908499</v>
      </c>
      <c r="G35" s="51">
        <v>15.397262522021766</v>
      </c>
      <c r="H35" s="135">
        <v>6.625874243620987</v>
      </c>
      <c r="I35" s="135">
        <v>6.2657337966839224</v>
      </c>
      <c r="J35" s="90">
        <v>7.5509134148245103</v>
      </c>
      <c r="K35" s="90">
        <v>20.44252145512942</v>
      </c>
      <c r="L35" s="90">
        <v>35.839783977151185</v>
      </c>
      <c r="M35" s="89">
        <v>6.9844611981287663</v>
      </c>
      <c r="N35" s="90">
        <v>6.7021082543066699</v>
      </c>
      <c r="O35" s="90">
        <v>49.526353429586628</v>
      </c>
    </row>
    <row r="36" spans="1:27">
      <c r="A36" s="20"/>
      <c r="B36" s="17" t="s">
        <v>22</v>
      </c>
      <c r="C36" s="17"/>
      <c r="D36" s="89">
        <v>5.9017599469401585</v>
      </c>
      <c r="E36" s="135">
        <v>5.5515291508695972</v>
      </c>
      <c r="F36" s="135">
        <v>8.2120010213205763</v>
      </c>
      <c r="G36" s="51">
        <v>19.665290119130333</v>
      </c>
      <c r="H36" s="135">
        <v>7.1546019667541847</v>
      </c>
      <c r="I36" s="135">
        <v>9.1368430818246633</v>
      </c>
      <c r="J36" s="90">
        <v>8.1106837090212913</v>
      </c>
      <c r="K36" s="90">
        <v>24.402128757600138</v>
      </c>
      <c r="L36" s="90">
        <v>44.067418876730471</v>
      </c>
      <c r="M36" s="89">
        <v>7.4313321539996799</v>
      </c>
      <c r="N36" s="90">
        <v>8.0130279489868688</v>
      </c>
      <c r="O36" s="90">
        <v>59.511778979717015</v>
      </c>
    </row>
    <row r="37" spans="1:27">
      <c r="A37" s="52"/>
      <c r="B37" s="53"/>
      <c r="C37" s="53"/>
      <c r="D37" s="91"/>
      <c r="E37" s="136"/>
      <c r="F37" s="136"/>
      <c r="G37" s="54"/>
      <c r="H37" s="136"/>
      <c r="I37" s="136"/>
      <c r="J37" s="92"/>
      <c r="K37" s="92"/>
      <c r="L37" s="92"/>
      <c r="M37" s="91"/>
      <c r="N37" s="92"/>
      <c r="O37" s="92"/>
      <c r="P37" s="55"/>
      <c r="Q37" s="55"/>
    </row>
    <row r="38" spans="1:27">
      <c r="A38" s="24" t="s">
        <v>76</v>
      </c>
      <c r="B38" s="25"/>
      <c r="C38" s="25"/>
      <c r="D38" s="95">
        <v>11.203247728522834</v>
      </c>
      <c r="E38" s="138">
        <v>8.4190969583651434</v>
      </c>
      <c r="F38" s="138">
        <v>8.1840289460936724</v>
      </c>
      <c r="G38" s="57">
        <v>27.80637363298165</v>
      </c>
      <c r="H38" s="138">
        <v>12.445173978148857</v>
      </c>
      <c r="I38" s="138">
        <v>4.8796779259369742</v>
      </c>
      <c r="J38" s="96">
        <v>7.2613906215556909</v>
      </c>
      <c r="K38" s="96">
        <v>24.586242525641524</v>
      </c>
      <c r="L38" s="96">
        <v>52.39261615862317</v>
      </c>
      <c r="M38" s="95">
        <v>7.1740698816437058</v>
      </c>
      <c r="N38" s="96">
        <v>8.2485538220699688</v>
      </c>
      <c r="O38" s="96">
        <v>67.815239862336838</v>
      </c>
      <c r="P38" s="58"/>
      <c r="Q38" s="58"/>
    </row>
    <row r="39" spans="1:27">
      <c r="A39" s="24" t="s">
        <v>77</v>
      </c>
      <c r="B39" s="25"/>
      <c r="C39" s="25"/>
      <c r="D39" s="95">
        <v>6.6401594389454273</v>
      </c>
      <c r="E39" s="138">
        <v>6.6911066969526143</v>
      </c>
      <c r="F39" s="138">
        <v>8.2979865351906135</v>
      </c>
      <c r="G39" s="57">
        <v>21.629252671088654</v>
      </c>
      <c r="H39" s="138">
        <v>7.6104426766533217</v>
      </c>
      <c r="I39" s="138">
        <v>7.6984189339288411</v>
      </c>
      <c r="J39" s="96">
        <v>8.0849215045310387</v>
      </c>
      <c r="K39" s="96">
        <v>23.393783115113202</v>
      </c>
      <c r="L39" s="96">
        <v>45.023035786201859</v>
      </c>
      <c r="M39" s="95">
        <v>8.075280185179281</v>
      </c>
      <c r="N39" s="96">
        <v>7.8837747944884002</v>
      </c>
      <c r="O39" s="96">
        <v>60.982090765869543</v>
      </c>
      <c r="P39" s="58"/>
      <c r="Q39" s="58"/>
    </row>
    <row r="40" spans="1:27">
      <c r="A40" s="59"/>
      <c r="B40" s="60"/>
      <c r="C40" s="60"/>
      <c r="D40" s="97"/>
      <c r="E40" s="141"/>
      <c r="F40" s="141"/>
      <c r="G40" s="61"/>
      <c r="H40" s="141"/>
      <c r="I40" s="141"/>
      <c r="J40" s="98"/>
      <c r="K40" s="98"/>
      <c r="L40" s="98"/>
      <c r="M40" s="97"/>
      <c r="N40" s="98"/>
      <c r="O40" s="98"/>
      <c r="P40" s="62"/>
      <c r="Q40" s="62"/>
    </row>
    <row r="41" spans="1:27">
      <c r="A41" s="63"/>
      <c r="B41" s="63"/>
      <c r="C41" s="63"/>
      <c r="D41" s="64"/>
      <c r="E41" s="64"/>
      <c r="F41" s="64"/>
      <c r="G41" s="64"/>
      <c r="H41" s="64"/>
      <c r="I41" s="64"/>
      <c r="J41" s="64"/>
      <c r="K41" s="64"/>
      <c r="L41" s="64"/>
      <c r="M41" s="64"/>
      <c r="N41" s="64"/>
      <c r="O41" s="64"/>
      <c r="P41" s="63"/>
      <c r="Q41" s="63"/>
    </row>
    <row r="42" spans="1:27" ht="25.5" customHeight="1">
      <c r="A42" s="75" t="s">
        <v>80</v>
      </c>
      <c r="B42" s="278" t="s">
        <v>81</v>
      </c>
      <c r="C42" s="279"/>
      <c r="D42" s="279"/>
      <c r="E42" s="279"/>
      <c r="F42" s="279"/>
      <c r="G42" s="279"/>
      <c r="H42" s="279"/>
      <c r="I42" s="279"/>
      <c r="J42" s="279"/>
      <c r="K42" s="279"/>
      <c r="L42" s="279"/>
      <c r="M42" s="279"/>
      <c r="N42" s="279"/>
      <c r="O42" s="279"/>
      <c r="P42" s="42"/>
      <c r="Q42" s="42"/>
      <c r="S42" s="42"/>
      <c r="T42" s="42"/>
      <c r="U42" s="42"/>
      <c r="V42" s="42"/>
      <c r="W42" s="42"/>
      <c r="X42" s="42"/>
      <c r="Y42" s="42"/>
      <c r="Z42" s="42"/>
      <c r="AA42" s="42"/>
    </row>
    <row r="43" spans="1:27" ht="35.4" customHeight="1">
      <c r="A43" s="195"/>
      <c r="D43" s="66"/>
      <c r="E43" s="66"/>
      <c r="F43" s="66"/>
      <c r="G43" s="66"/>
      <c r="H43" s="66"/>
      <c r="I43" s="66"/>
      <c r="J43" s="66"/>
      <c r="K43" s="66"/>
      <c r="L43" s="66"/>
      <c r="M43" s="66"/>
      <c r="O43" s="261">
        <v>8</v>
      </c>
    </row>
    <row r="44" spans="1:27">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C43"/>
  <sheetViews>
    <sheetView topLeftCell="A10" workbookViewId="0">
      <selection activeCell="P35" sqref="P35"/>
    </sheetView>
  </sheetViews>
  <sheetFormatPr baseColWidth="10" defaultRowHeight="13.2"/>
  <cols>
    <col min="1" max="2" width="2.88671875" customWidth="1"/>
    <col min="3" max="3" width="45.33203125" customWidth="1"/>
    <col min="4" max="14" width="8.88671875" customWidth="1"/>
  </cols>
  <sheetData>
    <row r="1" spans="1:29" ht="21">
      <c r="AB1" s="78"/>
    </row>
    <row r="2" spans="1:29">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c r="A3" s="47" t="str">
        <f>+Total!3:3</f>
        <v>ESTADO DE OPERACIONES DE GOBIERNO  2016</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c r="A7" s="1"/>
      <c r="B7" s="2"/>
      <c r="C7" s="7"/>
      <c r="D7" s="166" t="s">
        <v>111</v>
      </c>
      <c r="E7" s="167"/>
      <c r="F7" s="168"/>
      <c r="G7" s="168"/>
      <c r="H7" s="168"/>
      <c r="I7" s="168"/>
      <c r="J7" s="168"/>
      <c r="K7" s="168"/>
      <c r="L7" s="168"/>
      <c r="M7" s="168"/>
      <c r="N7" s="105"/>
      <c r="O7" s="106"/>
    </row>
    <row r="8" spans="1:29">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c r="A9" s="16"/>
      <c r="B9" s="17"/>
      <c r="C9" s="17"/>
      <c r="D9" s="170"/>
      <c r="E9" s="171"/>
      <c r="F9" s="171"/>
      <c r="G9" s="173"/>
      <c r="H9" s="171"/>
      <c r="I9" s="171"/>
      <c r="J9" s="172"/>
      <c r="K9" s="172"/>
      <c r="L9" s="172"/>
      <c r="M9" s="170"/>
      <c r="N9" s="172"/>
      <c r="O9" s="172"/>
    </row>
    <row r="10" spans="1:29">
      <c r="A10" s="19" t="s">
        <v>6</v>
      </c>
      <c r="B10" s="17"/>
      <c r="C10" s="17"/>
      <c r="D10" s="35"/>
      <c r="E10" s="33"/>
      <c r="F10" s="33"/>
      <c r="G10" s="18"/>
      <c r="H10" s="33"/>
      <c r="I10" s="33"/>
      <c r="J10" s="174"/>
      <c r="K10" s="174"/>
      <c r="L10" s="174"/>
      <c r="M10" s="35"/>
      <c r="N10" s="174"/>
      <c r="O10" s="174"/>
    </row>
    <row r="11" spans="1:29">
      <c r="A11" s="20" t="s">
        <v>7</v>
      </c>
      <c r="B11" s="17"/>
      <c r="C11" s="17"/>
      <c r="D11" s="175">
        <v>9.2904650956180443</v>
      </c>
      <c r="E11" s="176">
        <v>7.6445277228783235</v>
      </c>
      <c r="F11" s="176">
        <v>7.9748225139083324</v>
      </c>
      <c r="G11" s="178">
        <v>24.909815332404701</v>
      </c>
      <c r="H11" s="176">
        <v>14.48853711619391</v>
      </c>
      <c r="I11" s="176">
        <v>2.0200889464647021</v>
      </c>
      <c r="J11" s="177">
        <v>7.2395334412032524</v>
      </c>
      <c r="K11" s="177">
        <v>23.748159503861864</v>
      </c>
      <c r="L11" s="177">
        <v>48.657974836266561</v>
      </c>
      <c r="M11" s="175">
        <v>8.0273528451145797</v>
      </c>
      <c r="N11" s="177">
        <v>8.9672260176194083</v>
      </c>
      <c r="O11" s="177">
        <v>65.652553699000549</v>
      </c>
    </row>
    <row r="12" spans="1:29">
      <c r="A12" s="20"/>
      <c r="B12" s="17" t="s">
        <v>8</v>
      </c>
      <c r="C12" s="17"/>
      <c r="D12" s="175">
        <v>9.5180406123893597</v>
      </c>
      <c r="E12" s="176">
        <v>7.7047114149436808</v>
      </c>
      <c r="F12" s="176">
        <v>7.8654065220088958</v>
      </c>
      <c r="G12" s="178">
        <v>25.088158549341937</v>
      </c>
      <c r="H12" s="176">
        <v>15.617795744798421</v>
      </c>
      <c r="I12" s="176">
        <v>0.94964816524266882</v>
      </c>
      <c r="J12" s="177">
        <v>7.195084432949808</v>
      </c>
      <c r="K12" s="177">
        <v>23.762528342990898</v>
      </c>
      <c r="L12" s="177">
        <v>48.850686892332831</v>
      </c>
      <c r="M12" s="175">
        <v>7.6824355205298165</v>
      </c>
      <c r="N12" s="177">
        <v>8.6562723498190177</v>
      </c>
      <c r="O12" s="177">
        <v>65.189394762681658</v>
      </c>
    </row>
    <row r="13" spans="1:29">
      <c r="A13" s="83"/>
      <c r="B13" s="81"/>
      <c r="C13" s="81" t="s">
        <v>73</v>
      </c>
      <c r="D13" s="203">
        <v>8.2413327488121393</v>
      </c>
      <c r="E13" s="204">
        <v>5.3513110073524208</v>
      </c>
      <c r="F13" s="204">
        <v>6.3204512143323246</v>
      </c>
      <c r="G13" s="206">
        <v>19.913094970496886</v>
      </c>
      <c r="H13" s="204">
        <v>23.523181424020752</v>
      </c>
      <c r="I13" s="204">
        <v>1.8562091984036504</v>
      </c>
      <c r="J13" s="205">
        <v>5.7944235271428797</v>
      </c>
      <c r="K13" s="205">
        <v>31.173814149567281</v>
      </c>
      <c r="L13" s="205">
        <v>51.086909120064163</v>
      </c>
      <c r="M13" s="203">
        <v>7.1497517534325121</v>
      </c>
      <c r="N13" s="205">
        <v>4.6594789106215799</v>
      </c>
      <c r="O13" s="205">
        <v>62.896139784118255</v>
      </c>
    </row>
    <row r="14" spans="1:29">
      <c r="A14" s="83"/>
      <c r="B14" s="81"/>
      <c r="C14" s="81" t="s">
        <v>59</v>
      </c>
      <c r="D14" s="203">
        <v>9.5966690342499259</v>
      </c>
      <c r="E14" s="204">
        <v>7.8496499442141374</v>
      </c>
      <c r="F14" s="204">
        <v>7.9605554602690116</v>
      </c>
      <c r="G14" s="206">
        <v>25.406874438733077</v>
      </c>
      <c r="H14" s="204">
        <v>15.13092790455913</v>
      </c>
      <c r="I14" s="204">
        <v>0.89381592249450659</v>
      </c>
      <c r="J14" s="205">
        <v>7.2813467328285046</v>
      </c>
      <c r="K14" s="205">
        <v>23.30609055988214</v>
      </c>
      <c r="L14" s="205">
        <v>48.71296499861522</v>
      </c>
      <c r="M14" s="203">
        <v>7.7152418383668877</v>
      </c>
      <c r="N14" s="205">
        <v>8.9024222871635086</v>
      </c>
      <c r="O14" s="205">
        <v>65.330629124145617</v>
      </c>
    </row>
    <row r="15" spans="1:29">
      <c r="A15" s="20"/>
      <c r="B15" s="17" t="s">
        <v>103</v>
      </c>
      <c r="C15" s="17"/>
      <c r="D15" s="175">
        <v>1.2217439382479138</v>
      </c>
      <c r="E15" s="176">
        <v>0.64945383013191382</v>
      </c>
      <c r="F15" s="176">
        <v>0.6856443159406358</v>
      </c>
      <c r="G15" s="178">
        <v>2.5568420843204636</v>
      </c>
      <c r="H15" s="176">
        <v>0.68822542265263864</v>
      </c>
      <c r="I15" s="176">
        <v>0.75145821556975778</v>
      </c>
      <c r="J15" s="177">
        <v>0.73141125091833625</v>
      </c>
      <c r="K15" s="177">
        <v>2.1710948891407327</v>
      </c>
      <c r="L15" s="177">
        <v>4.7279369734611958</v>
      </c>
      <c r="M15" s="175">
        <v>13.33733525276449</v>
      </c>
      <c r="N15" s="177">
        <v>29.863747243807598</v>
      </c>
      <c r="O15" s="177">
        <v>47.929019470033282</v>
      </c>
    </row>
    <row r="16" spans="1:29">
      <c r="A16" s="20"/>
      <c r="B16" s="17" t="s">
        <v>9</v>
      </c>
      <c r="C16" s="17"/>
      <c r="D16" s="175">
        <v>8.7857436017476953</v>
      </c>
      <c r="E16" s="176">
        <v>8.2499910776794234</v>
      </c>
      <c r="F16" s="176">
        <v>8.2900054054956183</v>
      </c>
      <c r="G16" s="178">
        <v>25.325740084922735</v>
      </c>
      <c r="H16" s="176">
        <v>8.7338608761587455</v>
      </c>
      <c r="I16" s="176">
        <v>8.7358082769384318</v>
      </c>
      <c r="J16" s="177">
        <v>8.3455545478539417</v>
      </c>
      <c r="K16" s="177">
        <v>25.815223700951115</v>
      </c>
      <c r="L16" s="177">
        <v>51.140963785873851</v>
      </c>
      <c r="M16" s="175">
        <v>8.3859570979094524</v>
      </c>
      <c r="N16" s="177">
        <v>8.1672991482087767</v>
      </c>
      <c r="O16" s="177">
        <v>67.694220031992074</v>
      </c>
    </row>
    <row r="17" spans="1:15">
      <c r="A17" s="20"/>
      <c r="B17" s="17" t="s">
        <v>56</v>
      </c>
      <c r="C17" s="17"/>
      <c r="D17" s="175">
        <v>8.1758275441975172</v>
      </c>
      <c r="E17" s="176">
        <v>3.6773477817979008</v>
      </c>
      <c r="F17" s="176">
        <v>4.0816460044741421</v>
      </c>
      <c r="G17" s="178">
        <v>15.934821330469561</v>
      </c>
      <c r="H17" s="176">
        <v>5.9771854416374097</v>
      </c>
      <c r="I17" s="176">
        <v>6.093494042152817</v>
      </c>
      <c r="J17" s="177">
        <v>7.0673520552968796</v>
      </c>
      <c r="K17" s="177">
        <v>19.138031539087105</v>
      </c>
      <c r="L17" s="177">
        <v>35.072852869556669</v>
      </c>
      <c r="M17" s="175">
        <v>6.9959089992394503</v>
      </c>
      <c r="N17" s="177">
        <v>10.685407890117848</v>
      </c>
      <c r="O17" s="177">
        <v>52.75416975891396</v>
      </c>
    </row>
    <row r="18" spans="1:15">
      <c r="A18" s="20"/>
      <c r="B18" s="17" t="s">
        <v>57</v>
      </c>
      <c r="C18" s="17"/>
      <c r="D18" s="175">
        <v>5.4065342242259558</v>
      </c>
      <c r="E18" s="176">
        <v>5.0323815125369356</v>
      </c>
      <c r="F18" s="176">
        <v>6.2957475701501604</v>
      </c>
      <c r="G18" s="178">
        <v>16.734663306913049</v>
      </c>
      <c r="H18" s="176">
        <v>8.2479742352301262</v>
      </c>
      <c r="I18" s="176">
        <v>7.7944864710915081</v>
      </c>
      <c r="J18" s="177">
        <v>5.9713003313807782</v>
      </c>
      <c r="K18" s="177">
        <v>22.013761037702412</v>
      </c>
      <c r="L18" s="177">
        <v>38.748424344615458</v>
      </c>
      <c r="M18" s="175">
        <v>8.522051946762188</v>
      </c>
      <c r="N18" s="177">
        <v>6.6738435832501457</v>
      </c>
      <c r="O18" s="177">
        <v>53.944319874627794</v>
      </c>
    </row>
    <row r="19" spans="1:15">
      <c r="A19" s="20"/>
      <c r="B19" s="17" t="s">
        <v>10</v>
      </c>
      <c r="C19" s="17"/>
      <c r="D19" s="175">
        <v>9.3761839658315989</v>
      </c>
      <c r="E19" s="176">
        <v>9.625096948969496</v>
      </c>
      <c r="F19" s="176">
        <v>10.873647506624042</v>
      </c>
      <c r="G19" s="178">
        <v>29.874928421425135</v>
      </c>
      <c r="H19" s="176">
        <v>8.5362294332055395</v>
      </c>
      <c r="I19" s="176">
        <v>8.1082723067197815</v>
      </c>
      <c r="J19" s="177">
        <v>8.6192374607735633</v>
      </c>
      <c r="K19" s="177">
        <v>25.263739200698886</v>
      </c>
      <c r="L19" s="177">
        <v>55.138667622124018</v>
      </c>
      <c r="M19" s="175">
        <v>10.526509384390414</v>
      </c>
      <c r="N19" s="177">
        <v>9.5705348976513847</v>
      </c>
      <c r="O19" s="177">
        <v>75.235711904165811</v>
      </c>
    </row>
    <row r="20" spans="1:15">
      <c r="A20" s="20"/>
      <c r="B20" s="17" t="s">
        <v>11</v>
      </c>
      <c r="C20" s="17"/>
      <c r="D20" s="175">
        <v>11.475695961093283</v>
      </c>
      <c r="E20" s="176">
        <v>9.30556265417869</v>
      </c>
      <c r="F20" s="176">
        <v>15.081104050093474</v>
      </c>
      <c r="G20" s="178">
        <v>35.862362665365445</v>
      </c>
      <c r="H20" s="176">
        <v>11.743250558540463</v>
      </c>
      <c r="I20" s="176">
        <v>10.690111110270553</v>
      </c>
      <c r="J20" s="177">
        <v>9.8464116198663181</v>
      </c>
      <c r="K20" s="177">
        <v>32.279773288677333</v>
      </c>
      <c r="L20" s="177">
        <v>68.142135954042772</v>
      </c>
      <c r="M20" s="175">
        <v>13.237725399041352</v>
      </c>
      <c r="N20" s="177">
        <v>10.009618384077196</v>
      </c>
      <c r="O20" s="177">
        <v>91.389479737161324</v>
      </c>
    </row>
    <row r="21" spans="1:15">
      <c r="A21" s="52"/>
      <c r="B21" s="53"/>
      <c r="C21" s="53"/>
      <c r="D21" s="179"/>
      <c r="E21" s="180"/>
      <c r="F21" s="180"/>
      <c r="G21" s="182"/>
      <c r="H21" s="180"/>
      <c r="I21" s="180"/>
      <c r="J21" s="181"/>
      <c r="K21" s="181"/>
      <c r="L21" s="181"/>
      <c r="M21" s="179"/>
      <c r="N21" s="181"/>
      <c r="O21" s="181"/>
    </row>
    <row r="22" spans="1:15">
      <c r="A22" s="20" t="s">
        <v>12</v>
      </c>
      <c r="B22" s="17"/>
      <c r="C22" s="17"/>
      <c r="D22" s="175">
        <v>7.5270855083987422</v>
      </c>
      <c r="E22" s="176">
        <v>7.1898677614197934</v>
      </c>
      <c r="F22" s="176">
        <v>8.5107406418480718</v>
      </c>
      <c r="G22" s="178">
        <v>23.227693911666606</v>
      </c>
      <c r="H22" s="176">
        <v>7.7677096305350481</v>
      </c>
      <c r="I22" s="176">
        <v>7.9061461469269778</v>
      </c>
      <c r="J22" s="177">
        <v>8.5513023713431782</v>
      </c>
      <c r="K22" s="177">
        <v>24.225158148805203</v>
      </c>
      <c r="L22" s="177">
        <v>47.452852060471812</v>
      </c>
      <c r="M22" s="175">
        <v>8.5763680692744462</v>
      </c>
      <c r="N22" s="177">
        <v>8.6585359016395227</v>
      </c>
      <c r="O22" s="177">
        <v>64.687756031385774</v>
      </c>
    </row>
    <row r="23" spans="1:15">
      <c r="A23" s="20"/>
      <c r="B23" s="17" t="s">
        <v>13</v>
      </c>
      <c r="C23" s="17"/>
      <c r="D23" s="175">
        <v>8.3006123329985595</v>
      </c>
      <c r="E23" s="176">
        <v>8.1235028191133249</v>
      </c>
      <c r="F23" s="176">
        <v>10.727445334727166</v>
      </c>
      <c r="G23" s="178">
        <v>27.151560486839053</v>
      </c>
      <c r="H23" s="176">
        <v>8.3834936148563006</v>
      </c>
      <c r="I23" s="176">
        <v>8.3377715471204148</v>
      </c>
      <c r="J23" s="177">
        <v>10.609813056628777</v>
      </c>
      <c r="K23" s="177">
        <v>27.331078218605491</v>
      </c>
      <c r="L23" s="177">
        <v>54.482638705444543</v>
      </c>
      <c r="M23" s="175">
        <v>8.2920446670507726</v>
      </c>
      <c r="N23" s="177">
        <v>8.4894277929604627</v>
      </c>
      <c r="O23" s="177">
        <v>71.264111165455773</v>
      </c>
    </row>
    <row r="24" spans="1:15">
      <c r="A24" s="20"/>
      <c r="B24" s="17" t="s">
        <v>14</v>
      </c>
      <c r="C24" s="17"/>
      <c r="D24" s="175">
        <v>5.1764362546814002</v>
      </c>
      <c r="E24" s="176">
        <v>6.668869734597954</v>
      </c>
      <c r="F24" s="176">
        <v>8.9904672692441352</v>
      </c>
      <c r="G24" s="178">
        <v>20.835773258523488</v>
      </c>
      <c r="H24" s="176">
        <v>8.0711324293718452</v>
      </c>
      <c r="I24" s="176">
        <v>7.9018351447079009</v>
      </c>
      <c r="J24" s="177">
        <v>8.8499280493226813</v>
      </c>
      <c r="K24" s="177">
        <v>24.822895623402424</v>
      </c>
      <c r="L24" s="177">
        <v>45.658668881925912</v>
      </c>
      <c r="M24" s="175">
        <v>8.4169078381424551</v>
      </c>
      <c r="N24" s="177">
        <v>8.8431444229464624</v>
      </c>
      <c r="O24" s="177">
        <v>62.918721143014835</v>
      </c>
    </row>
    <row r="25" spans="1:15">
      <c r="A25" s="20"/>
      <c r="B25" s="17" t="s">
        <v>15</v>
      </c>
      <c r="C25" s="17"/>
      <c r="D25" s="175">
        <v>31.717964017500037</v>
      </c>
      <c r="E25" s="176">
        <v>4.3191480066619414</v>
      </c>
      <c r="F25" s="176">
        <v>6.6677548240884486</v>
      </c>
      <c r="G25" s="178">
        <v>42.704866848250425</v>
      </c>
      <c r="H25" s="176">
        <v>3.6063198627231015</v>
      </c>
      <c r="I25" s="176">
        <v>1.0149130790474119</v>
      </c>
      <c r="J25" s="177">
        <v>0.24974235829728453</v>
      </c>
      <c r="K25" s="177">
        <v>4.8709753000677978</v>
      </c>
      <c r="L25" s="177">
        <v>47.575842148318223</v>
      </c>
      <c r="M25" s="175">
        <v>29.964034545615036</v>
      </c>
      <c r="N25" s="177">
        <v>4.5568332831152167</v>
      </c>
      <c r="O25" s="177">
        <v>82.096709977048462</v>
      </c>
    </row>
    <row r="26" spans="1:15">
      <c r="A26" s="20"/>
      <c r="B26" s="17" t="s">
        <v>58</v>
      </c>
      <c r="C26" s="17"/>
      <c r="D26" s="175">
        <v>5.5547343063188617</v>
      </c>
      <c r="E26" s="176">
        <v>6.611899974062367</v>
      </c>
      <c r="F26" s="176">
        <v>6.5735919015176973</v>
      </c>
      <c r="G26" s="178">
        <v>18.740226181898926</v>
      </c>
      <c r="H26" s="176">
        <v>7.3284727538477092</v>
      </c>
      <c r="I26" s="176">
        <v>7.2791882704459727</v>
      </c>
      <c r="J26" s="177">
        <v>8.0321494312277331</v>
      </c>
      <c r="K26" s="177">
        <v>22.639810455521413</v>
      </c>
      <c r="L26" s="177">
        <v>41.380036637420339</v>
      </c>
      <c r="M26" s="175">
        <v>7.0843159187002529</v>
      </c>
      <c r="N26" s="177">
        <v>8.8949058120645059</v>
      </c>
      <c r="O26" s="177">
        <v>57.359258368185102</v>
      </c>
    </row>
    <row r="27" spans="1:15">
      <c r="A27" s="20"/>
      <c r="B27" s="17" t="s">
        <v>74</v>
      </c>
      <c r="C27" s="17"/>
      <c r="D27" s="175">
        <v>8.3264680923572918</v>
      </c>
      <c r="E27" s="176">
        <v>7.9711630691251267</v>
      </c>
      <c r="F27" s="176">
        <v>10.30204855870001</v>
      </c>
      <c r="G27" s="178">
        <v>26.599679720182429</v>
      </c>
      <c r="H27" s="176">
        <v>8.4762561121618347</v>
      </c>
      <c r="I27" s="176">
        <v>9.8379104876378332</v>
      </c>
      <c r="J27" s="177">
        <v>8.5322879695869496</v>
      </c>
      <c r="K27" s="177">
        <v>26.846454569386616</v>
      </c>
      <c r="L27" s="177">
        <v>53.446134289569045</v>
      </c>
      <c r="M27" s="175">
        <v>8.8519129969254671</v>
      </c>
      <c r="N27" s="177">
        <v>8.7751673575849534</v>
      </c>
      <c r="O27" s="177">
        <v>71.073214644079457</v>
      </c>
    </row>
    <row r="28" spans="1:15">
      <c r="A28" s="20"/>
      <c r="B28" s="17" t="s">
        <v>75</v>
      </c>
      <c r="C28" s="17"/>
      <c r="D28" s="179"/>
      <c r="E28" s="180"/>
      <c r="F28" s="180"/>
      <c r="G28" s="182"/>
      <c r="H28" s="180"/>
      <c r="I28" s="180"/>
      <c r="J28" s="181"/>
      <c r="K28" s="181"/>
      <c r="L28" s="181"/>
      <c r="M28" s="179"/>
      <c r="N28" s="181"/>
      <c r="O28" s="181"/>
    </row>
    <row r="29" spans="1:15">
      <c r="A29" s="20"/>
      <c r="B29" s="17"/>
      <c r="C29" s="17"/>
      <c r="D29" s="100"/>
      <c r="E29" s="143"/>
      <c r="F29" s="143"/>
      <c r="G29" s="70"/>
      <c r="H29" s="143"/>
      <c r="I29" s="143"/>
      <c r="J29" s="101"/>
      <c r="K29" s="101"/>
      <c r="L29" s="101"/>
      <c r="M29" s="100"/>
      <c r="N29" s="101"/>
      <c r="O29" s="101"/>
    </row>
    <row r="30" spans="1:15">
      <c r="A30" s="20" t="s">
        <v>17</v>
      </c>
      <c r="B30" s="23"/>
      <c r="C30" s="23"/>
      <c r="D30" s="175">
        <v>24.012318146983201</v>
      </c>
      <c r="E30" s="176">
        <v>11.440328235396894</v>
      </c>
      <c r="F30" s="176">
        <v>3.5006253618742815</v>
      </c>
      <c r="G30" s="178">
        <v>38.95327174425438</v>
      </c>
      <c r="H30" s="176">
        <v>70.598427093694653</v>
      </c>
      <c r="I30" s="176">
        <v>-47.120589433384737</v>
      </c>
      <c r="J30" s="177">
        <v>-3.7119766969623429</v>
      </c>
      <c r="K30" s="177">
        <v>19.765860963347571</v>
      </c>
      <c r="L30" s="177">
        <v>58.71913270760195</v>
      </c>
      <c r="M30" s="175">
        <v>3.4438125162910684</v>
      </c>
      <c r="N30" s="177">
        <v>11.54437421577396</v>
      </c>
      <c r="O30" s="177">
        <v>73.707319439666975</v>
      </c>
    </row>
    <row r="31" spans="1:15">
      <c r="A31" s="20"/>
      <c r="B31" s="17"/>
      <c r="C31" s="17"/>
      <c r="D31" s="100"/>
      <c r="E31" s="143"/>
      <c r="F31" s="143"/>
      <c r="G31" s="70"/>
      <c r="H31" s="143"/>
      <c r="I31" s="143"/>
      <c r="J31" s="101"/>
      <c r="K31" s="101"/>
      <c r="L31" s="101"/>
      <c r="M31" s="100"/>
      <c r="N31" s="101"/>
      <c r="O31" s="101"/>
    </row>
    <row r="32" spans="1:15">
      <c r="A32" s="19" t="s">
        <v>18</v>
      </c>
      <c r="B32" s="17"/>
      <c r="C32" s="17"/>
      <c r="D32" s="100"/>
      <c r="E32" s="143"/>
      <c r="F32" s="143"/>
      <c r="G32" s="70"/>
      <c r="H32" s="143"/>
      <c r="I32" s="143"/>
      <c r="J32" s="101"/>
      <c r="K32" s="101"/>
      <c r="L32" s="101"/>
      <c r="M32" s="100"/>
      <c r="N32" s="101"/>
      <c r="O32" s="101"/>
    </row>
    <row r="33" spans="1:27">
      <c r="A33" s="20" t="s">
        <v>19</v>
      </c>
      <c r="B33" s="17"/>
      <c r="C33" s="17"/>
      <c r="D33" s="175">
        <v>4.1461292547933297</v>
      </c>
      <c r="E33" s="176">
        <v>4.8397906236889696</v>
      </c>
      <c r="F33" s="176">
        <v>7.3946155342444042</v>
      </c>
      <c r="G33" s="178">
        <v>16.380535412726704</v>
      </c>
      <c r="H33" s="176">
        <v>6.6041860184325412</v>
      </c>
      <c r="I33" s="176">
        <v>6.2038811869381769</v>
      </c>
      <c r="J33" s="177">
        <v>7.7249354742758323</v>
      </c>
      <c r="K33" s="177">
        <v>20.53300267964655</v>
      </c>
      <c r="L33" s="177">
        <v>36.913538092373258</v>
      </c>
      <c r="M33" s="175">
        <v>6.4135818605489501</v>
      </c>
      <c r="N33" s="177">
        <v>6.319598366553052</v>
      </c>
      <c r="O33" s="177">
        <v>49.646718319475262</v>
      </c>
    </row>
    <row r="34" spans="1:27">
      <c r="A34" s="20"/>
      <c r="B34" s="17" t="s">
        <v>20</v>
      </c>
      <c r="C34" s="17"/>
      <c r="D34" s="175">
        <v>2.7688470356601602</v>
      </c>
      <c r="E34" s="176">
        <v>5.6554023911607363</v>
      </c>
      <c r="F34" s="176">
        <v>10.282737270242613</v>
      </c>
      <c r="G34" s="178">
        <v>18.70698669706351</v>
      </c>
      <c r="H34" s="176">
        <v>3.5136498231888185</v>
      </c>
      <c r="I34" s="176">
        <v>13.32193520809316</v>
      </c>
      <c r="J34" s="177">
        <v>15.002178728254817</v>
      </c>
      <c r="K34" s="177">
        <v>31.837763759536795</v>
      </c>
      <c r="L34" s="177">
        <v>50.544750456600305</v>
      </c>
      <c r="M34" s="175">
        <v>8.1432582479501558</v>
      </c>
      <c r="N34" s="177">
        <v>5.621313713552933</v>
      </c>
      <c r="O34" s="177">
        <v>64.309322418103392</v>
      </c>
    </row>
    <row r="35" spans="1:27">
      <c r="A35" s="20"/>
      <c r="B35" s="17" t="s">
        <v>21</v>
      </c>
      <c r="C35" s="17"/>
      <c r="D35" s="175">
        <v>2.777838641992842</v>
      </c>
      <c r="E35" s="176">
        <v>4.7929329423842271</v>
      </c>
      <c r="F35" s="176">
        <v>6.4170796599627948</v>
      </c>
      <c r="G35" s="178">
        <v>13.987851244339865</v>
      </c>
      <c r="H35" s="176">
        <v>5.5316652538573647</v>
      </c>
      <c r="I35" s="176">
        <v>5.1821546818126274</v>
      </c>
      <c r="J35" s="177">
        <v>7.3577779723379919</v>
      </c>
      <c r="K35" s="177">
        <v>18.071597908007984</v>
      </c>
      <c r="L35" s="177">
        <v>32.059449152347852</v>
      </c>
      <c r="M35" s="175">
        <v>6.5076802976347325</v>
      </c>
      <c r="N35" s="177">
        <v>5.5098371874259851</v>
      </c>
      <c r="O35" s="177">
        <v>44.076966637408574</v>
      </c>
    </row>
    <row r="36" spans="1:27">
      <c r="A36" s="20"/>
      <c r="B36" s="17" t="s">
        <v>22</v>
      </c>
      <c r="C36" s="17"/>
      <c r="D36" s="175">
        <v>6.0413265600790522</v>
      </c>
      <c r="E36" s="176">
        <v>4.9190740214059208</v>
      </c>
      <c r="F36" s="176">
        <v>8.8131282028938394</v>
      </c>
      <c r="G36" s="178">
        <v>19.773528784378811</v>
      </c>
      <c r="H36" s="176">
        <v>8.0561965871713639</v>
      </c>
      <c r="I36" s="176">
        <v>7.7548514929307268</v>
      </c>
      <c r="J36" s="177">
        <v>8.3609436368621246</v>
      </c>
      <c r="K36" s="177">
        <v>24.171991716964214</v>
      </c>
      <c r="L36" s="177">
        <v>43.945520501343026</v>
      </c>
      <c r="M36" s="175">
        <v>6.3105006604577243</v>
      </c>
      <c r="N36" s="177">
        <v>7.4431324374041683</v>
      </c>
      <c r="O36" s="177">
        <v>57.699153599204919</v>
      </c>
    </row>
    <row r="37" spans="1:27">
      <c r="A37" s="52"/>
      <c r="B37" s="53"/>
      <c r="C37" s="53"/>
      <c r="D37" s="179"/>
      <c r="E37" s="180"/>
      <c r="F37" s="180"/>
      <c r="G37" s="182"/>
      <c r="H37" s="180"/>
      <c r="I37" s="180"/>
      <c r="J37" s="181"/>
      <c r="K37" s="181"/>
      <c r="L37" s="181"/>
      <c r="M37" s="179"/>
      <c r="N37" s="181"/>
      <c r="O37" s="181"/>
    </row>
    <row r="38" spans="1:27">
      <c r="A38" s="24" t="s">
        <v>76</v>
      </c>
      <c r="B38" s="25"/>
      <c r="C38" s="25"/>
      <c r="D38" s="183">
        <v>9.2808249230097886</v>
      </c>
      <c r="E38" s="184">
        <v>7.6415874231918162</v>
      </c>
      <c r="F38" s="184">
        <v>7.978234044054938</v>
      </c>
      <c r="G38" s="186">
        <v>24.90064639025654</v>
      </c>
      <c r="H38" s="184">
        <v>14.472314177823703</v>
      </c>
      <c r="I38" s="184">
        <v>2.0367951914107274</v>
      </c>
      <c r="J38" s="185">
        <v>7.2510080844245897</v>
      </c>
      <c r="K38" s="185">
        <v>23.760117453659021</v>
      </c>
      <c r="L38" s="185">
        <v>48.660763843915561</v>
      </c>
      <c r="M38" s="183">
        <v>8.0275241750022381</v>
      </c>
      <c r="N38" s="185">
        <v>8.9622801327413395</v>
      </c>
      <c r="O38" s="185">
        <v>65.650568151659144</v>
      </c>
    </row>
    <row r="39" spans="1:27">
      <c r="A39" s="24" t="s">
        <v>77</v>
      </c>
      <c r="B39" s="25"/>
      <c r="C39" s="25"/>
      <c r="D39" s="183">
        <v>6.8733712619384963</v>
      </c>
      <c r="E39" s="184">
        <v>6.7378482784176299</v>
      </c>
      <c r="F39" s="184">
        <v>8.2994086762616011</v>
      </c>
      <c r="G39" s="186">
        <v>21.910628216617727</v>
      </c>
      <c r="H39" s="184">
        <v>7.5392389902827688</v>
      </c>
      <c r="I39" s="184">
        <v>7.5874624227314991</v>
      </c>
      <c r="J39" s="185">
        <v>8.4017107516713789</v>
      </c>
      <c r="K39" s="185">
        <v>23.528412164685648</v>
      </c>
      <c r="L39" s="185">
        <v>45.439040381303371</v>
      </c>
      <c r="M39" s="183">
        <v>8.1616826410230541</v>
      </c>
      <c r="N39" s="185">
        <v>8.2066384955808118</v>
      </c>
      <c r="O39" s="185">
        <v>61.807361517907239</v>
      </c>
    </row>
    <row r="40" spans="1:27">
      <c r="A40" s="59"/>
      <c r="B40" s="60"/>
      <c r="C40" s="60"/>
      <c r="D40" s="187"/>
      <c r="E40" s="188"/>
      <c r="F40" s="188"/>
      <c r="G40" s="190"/>
      <c r="H40" s="188"/>
      <c r="I40" s="188"/>
      <c r="J40" s="189"/>
      <c r="K40" s="189"/>
      <c r="L40" s="189"/>
      <c r="M40" s="187"/>
      <c r="N40" s="189"/>
      <c r="O40" s="189"/>
    </row>
    <row r="42" spans="1:27" ht="25.5" customHeight="1">
      <c r="A42" s="75" t="s">
        <v>80</v>
      </c>
      <c r="B42" s="278" t="s">
        <v>81</v>
      </c>
      <c r="C42" s="279"/>
      <c r="D42" s="279"/>
      <c r="E42" s="279"/>
      <c r="F42" s="279"/>
      <c r="G42" s="279"/>
      <c r="H42" s="279"/>
      <c r="I42" s="279"/>
      <c r="J42" s="279"/>
      <c r="K42" s="279"/>
      <c r="L42" s="279"/>
      <c r="M42" s="279"/>
      <c r="N42" s="279"/>
      <c r="O42" s="279"/>
      <c r="P42" s="42"/>
      <c r="Q42" s="42"/>
      <c r="R42" s="42"/>
      <c r="S42" s="42"/>
      <c r="T42" s="42"/>
      <c r="U42" s="42"/>
      <c r="V42" s="42"/>
      <c r="W42" s="42"/>
      <c r="X42" s="42"/>
      <c r="Y42" s="42"/>
      <c r="Z42" s="42"/>
      <c r="AA42" s="42"/>
    </row>
    <row r="43" spans="1:27" ht="35.4" customHeight="1">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Q42"/>
  <sheetViews>
    <sheetView workbookViewId="0">
      <selection activeCell="R26" sqref="R26"/>
    </sheetView>
  </sheetViews>
  <sheetFormatPr baseColWidth="10" defaultRowHeight="13.2"/>
  <cols>
    <col min="1" max="2" width="3.109375" customWidth="1"/>
    <col min="3" max="3" width="44.6640625" customWidth="1"/>
    <col min="4" max="4" width="1.109375" hidden="1" customWidth="1"/>
    <col min="5" max="11" width="10.6640625" customWidth="1"/>
    <col min="12" max="12" width="8.88671875" customWidth="1"/>
    <col min="13" max="13" width="9.109375" customWidth="1"/>
    <col min="14" max="14" width="8.88671875" customWidth="1"/>
    <col min="15" max="15" width="9" customWidth="1"/>
  </cols>
  <sheetData>
    <row r="1" spans="1:17" ht="21">
      <c r="A1" s="41"/>
      <c r="O1" s="77"/>
    </row>
    <row r="2" spans="1:17">
      <c r="A2" s="1" t="s">
        <v>105</v>
      </c>
      <c r="B2" s="2"/>
      <c r="C2" s="2"/>
      <c r="D2" s="2"/>
      <c r="E2" s="2"/>
      <c r="F2" s="2"/>
      <c r="G2" s="2"/>
      <c r="H2" s="2"/>
      <c r="I2" s="2"/>
      <c r="J2" s="2"/>
      <c r="K2" s="2"/>
      <c r="L2" s="2"/>
      <c r="M2" s="2"/>
      <c r="N2" s="2"/>
      <c r="O2" s="2"/>
      <c r="P2" s="2"/>
    </row>
    <row r="3" spans="1:17">
      <c r="A3" s="47" t="str">
        <f>+Total!A3</f>
        <v>ESTADO DE OPERACIONES DE GOBIERNO  2016</v>
      </c>
      <c r="B3" s="1"/>
      <c r="C3" s="1"/>
      <c r="D3" s="1"/>
      <c r="E3" s="1"/>
      <c r="F3" s="2"/>
      <c r="G3" s="2"/>
      <c r="H3" s="2"/>
      <c r="I3" s="2"/>
      <c r="J3" s="2"/>
      <c r="K3" s="2"/>
      <c r="L3" s="2"/>
      <c r="M3" s="2"/>
      <c r="N3" s="2"/>
      <c r="O3" s="2"/>
      <c r="P3" s="2"/>
    </row>
    <row r="4" spans="1:17">
      <c r="A4" s="4" t="s">
        <v>1</v>
      </c>
      <c r="B4" s="5"/>
      <c r="C4" s="5"/>
      <c r="D4" s="5"/>
      <c r="E4" s="5"/>
      <c r="F4" s="2"/>
      <c r="G4" s="2"/>
      <c r="H4" s="2"/>
      <c r="I4" s="2"/>
      <c r="J4" s="2"/>
      <c r="K4" s="2"/>
      <c r="L4" s="2"/>
      <c r="M4" s="2"/>
      <c r="N4" s="2"/>
      <c r="O4" s="2"/>
      <c r="P4" s="2"/>
    </row>
    <row r="5" spans="1:17">
      <c r="A5" s="4" t="s">
        <v>2</v>
      </c>
      <c r="B5" s="1"/>
      <c r="C5" s="1"/>
      <c r="D5" s="1"/>
      <c r="E5" s="1"/>
      <c r="F5" s="2"/>
      <c r="G5" s="2"/>
      <c r="H5" s="2"/>
      <c r="I5" s="2"/>
      <c r="J5" s="2"/>
      <c r="K5" s="2"/>
      <c r="L5" s="2"/>
      <c r="M5" s="2"/>
      <c r="N5" s="2"/>
      <c r="O5" s="2"/>
      <c r="P5" s="2"/>
    </row>
    <row r="6" spans="1:17">
      <c r="A6" s="1" t="s">
        <v>79</v>
      </c>
      <c r="B6" s="1"/>
      <c r="C6" s="1"/>
      <c r="D6" s="1"/>
      <c r="E6" s="1"/>
      <c r="F6" s="2"/>
      <c r="G6" s="2"/>
      <c r="H6" s="2"/>
      <c r="I6" s="2"/>
      <c r="J6" s="2"/>
      <c r="K6" s="2"/>
      <c r="L6" s="2"/>
      <c r="M6" s="2"/>
      <c r="N6" s="2"/>
      <c r="O6" s="2"/>
      <c r="P6" s="2"/>
    </row>
    <row r="7" spans="1:17">
      <c r="A7" s="67"/>
      <c r="B7" s="2"/>
      <c r="C7" s="7"/>
      <c r="D7" s="2"/>
      <c r="E7" s="74" t="str">
        <f>+VarTotal!E7</f>
        <v>2016 / 2015</v>
      </c>
      <c r="F7" s="105"/>
      <c r="G7" s="105"/>
      <c r="H7" s="105"/>
      <c r="I7" s="105"/>
      <c r="J7" s="105"/>
      <c r="K7" s="105"/>
      <c r="L7" s="105"/>
      <c r="M7" s="105"/>
      <c r="N7" s="105"/>
      <c r="O7" s="105"/>
      <c r="P7" s="106"/>
    </row>
    <row r="8" spans="1:17">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c r="A9" s="16"/>
      <c r="B9" s="17"/>
      <c r="C9" s="17"/>
      <c r="E9" s="20"/>
      <c r="F9" s="17"/>
      <c r="G9" s="17"/>
      <c r="H9" s="50"/>
      <c r="I9" s="17"/>
      <c r="J9" s="17"/>
      <c r="K9" s="88"/>
      <c r="L9" s="88"/>
      <c r="M9" s="88"/>
      <c r="N9" s="20"/>
      <c r="O9" s="88"/>
      <c r="P9" s="88"/>
    </row>
    <row r="10" spans="1:17">
      <c r="A10" s="19" t="s">
        <v>6</v>
      </c>
      <c r="B10" s="17"/>
      <c r="C10" s="17"/>
      <c r="E10" s="20"/>
      <c r="F10" s="17"/>
      <c r="G10" s="17"/>
      <c r="H10" s="50"/>
      <c r="I10" s="17"/>
      <c r="J10" s="17"/>
      <c r="K10" s="88"/>
      <c r="L10" s="88"/>
      <c r="M10" s="88"/>
      <c r="N10" s="20"/>
      <c r="O10" s="88"/>
      <c r="P10" s="88"/>
    </row>
    <row r="11" spans="1:17">
      <c r="A11" s="83" t="s">
        <v>7</v>
      </c>
      <c r="B11" s="17"/>
      <c r="C11" s="17"/>
      <c r="E11" s="100">
        <v>20.603652100496038</v>
      </c>
      <c r="F11" s="143">
        <v>10.237075172196541</v>
      </c>
      <c r="G11" s="143">
        <v>2.8613483226507475</v>
      </c>
      <c r="H11" s="70">
        <v>11.761871745058873</v>
      </c>
      <c r="I11" s="143">
        <v>-13.637893735570861</v>
      </c>
      <c r="J11" s="143">
        <v>142.75469840136589</v>
      </c>
      <c r="K11" s="101">
        <v>0.80605212365516543</v>
      </c>
      <c r="L11" s="101">
        <v>4.0620506886722474</v>
      </c>
      <c r="M11" s="101">
        <v>8.0089281708503925</v>
      </c>
      <c r="N11" s="100">
        <v>-9.9981179622406042</v>
      </c>
      <c r="O11" s="101">
        <v>-6.819600935220727</v>
      </c>
      <c r="P11" s="101">
        <v>3.8033247385684366</v>
      </c>
      <c r="Q11" s="271"/>
    </row>
    <row r="12" spans="1:17">
      <c r="A12" s="20"/>
      <c r="B12" s="17" t="s">
        <v>8</v>
      </c>
      <c r="C12" s="17"/>
      <c r="E12" s="100">
        <v>19.843905804905493</v>
      </c>
      <c r="F12" s="143">
        <v>9.1564775168892165</v>
      </c>
      <c r="G12" s="143">
        <v>5.7236711976374366</v>
      </c>
      <c r="H12" s="70">
        <v>12.154720897931259</v>
      </c>
      <c r="I12" s="143">
        <v>-16.26176811640282</v>
      </c>
      <c r="J12" s="143">
        <v>349.31322512108085</v>
      </c>
      <c r="K12" s="101">
        <v>-1.2081274034141165</v>
      </c>
      <c r="L12" s="101">
        <v>2.8984246308421113</v>
      </c>
      <c r="M12" s="101">
        <v>7.6595688657451477</v>
      </c>
      <c r="N12" s="100">
        <v>-9.9860819350437442</v>
      </c>
      <c r="O12" s="101">
        <v>-4.2533296961791649</v>
      </c>
      <c r="P12" s="101">
        <v>4.0218065966711958</v>
      </c>
      <c r="Q12" s="271"/>
    </row>
    <row r="13" spans="1:17" s="195" customFormat="1">
      <c r="A13" s="83"/>
      <c r="B13" s="81"/>
      <c r="C13" s="81" t="s">
        <v>73</v>
      </c>
      <c r="E13" s="207">
        <v>-54.587401190272146</v>
      </c>
      <c r="F13" s="208">
        <v>-41.867065397957063</v>
      </c>
      <c r="G13" s="208">
        <v>-41.102256605930101</v>
      </c>
      <c r="H13" s="210">
        <v>-46.88870166297859</v>
      </c>
      <c r="I13" s="208">
        <v>-83.710055137466526</v>
      </c>
      <c r="J13" s="208">
        <v>-24.672638423773751</v>
      </c>
      <c r="K13" s="209">
        <v>-159.30105727135211</v>
      </c>
      <c r="L13" s="209">
        <v>-94.245528639394323</v>
      </c>
      <c r="M13" s="209">
        <v>-75.752565635870809</v>
      </c>
      <c r="N13" s="207">
        <v>-288.89012005527161</v>
      </c>
      <c r="O13" s="209">
        <v>-67.81294937486571</v>
      </c>
      <c r="P13" s="209">
        <v>-99.330817766598912</v>
      </c>
      <c r="Q13" s="272"/>
    </row>
    <row r="14" spans="1:17" s="195" customFormat="1">
      <c r="A14" s="83"/>
      <c r="B14" s="81"/>
      <c r="C14" s="81" t="s">
        <v>59</v>
      </c>
      <c r="D14" s="211"/>
      <c r="E14" s="207">
        <v>23.780499594783478</v>
      </c>
      <c r="F14" s="208">
        <v>11.298719564772997</v>
      </c>
      <c r="G14" s="208">
        <v>8.0133740653994145</v>
      </c>
      <c r="H14" s="210">
        <v>15.004735425041527</v>
      </c>
      <c r="I14" s="208">
        <v>-9.8038959140130046</v>
      </c>
      <c r="J14" s="208">
        <v>397.1456111884973</v>
      </c>
      <c r="K14" s="209">
        <v>6.5400400318299523</v>
      </c>
      <c r="L14" s="209">
        <v>10.900899355808868</v>
      </c>
      <c r="M14" s="209">
        <v>13.047007344129135</v>
      </c>
      <c r="N14" s="207">
        <v>5.9317621742835724</v>
      </c>
      <c r="O14" s="209">
        <v>-2.204534841403949</v>
      </c>
      <c r="P14" s="209">
        <v>10.149777378277935</v>
      </c>
      <c r="Q14" s="272"/>
    </row>
    <row r="15" spans="1:17">
      <c r="A15" s="20"/>
      <c r="B15" s="17" t="s">
        <v>103</v>
      </c>
      <c r="C15" s="17"/>
      <c r="E15" s="100">
        <v>1233.9745274715106</v>
      </c>
      <c r="F15" s="143">
        <v>996.98618761101091</v>
      </c>
      <c r="G15" s="143">
        <v>2.8173853971713791</v>
      </c>
      <c r="H15" s="70">
        <v>844.59373501068012</v>
      </c>
      <c r="I15" s="143">
        <v>-92.589479572314488</v>
      </c>
      <c r="J15" s="143">
        <v>-93.698467067570419</v>
      </c>
      <c r="K15" s="101">
        <v>-93.990296064878606</v>
      </c>
      <c r="L15" s="101">
        <v>-93.445149940091326</v>
      </c>
      <c r="M15" s="101">
        <v>414.85532137431215</v>
      </c>
      <c r="N15" s="100">
        <v>-99.705620681443818</v>
      </c>
      <c r="O15" s="101">
        <v>-99.850966822439887</v>
      </c>
      <c r="P15" s="101">
        <v>-48.942789890336059</v>
      </c>
      <c r="Q15" s="271"/>
    </row>
    <row r="16" spans="1:17">
      <c r="A16" s="20"/>
      <c r="B16" s="17" t="s">
        <v>9</v>
      </c>
      <c r="C16" s="17"/>
      <c r="E16" s="100">
        <v>4.5363019967959328</v>
      </c>
      <c r="F16" s="143">
        <v>-1.3911209898638366</v>
      </c>
      <c r="G16" s="143">
        <v>-18.065112542001572</v>
      </c>
      <c r="H16" s="70">
        <v>-4.7744895675594918</v>
      </c>
      <c r="I16" s="143">
        <v>0.71868509456847196</v>
      </c>
      <c r="J16" s="143">
        <v>1.4530444046794377</v>
      </c>
      <c r="K16" s="101">
        <v>14.138709867591182</v>
      </c>
      <c r="L16" s="101">
        <v>5.3072531065302186</v>
      </c>
      <c r="M16" s="101">
        <v>0.2944900814713769</v>
      </c>
      <c r="N16" s="100">
        <v>3.74175320682546</v>
      </c>
      <c r="O16" s="101">
        <v>8.0438218722923125</v>
      </c>
      <c r="P16" s="101">
        <v>1.6634812872498017</v>
      </c>
      <c r="Q16" s="271"/>
    </row>
    <row r="17" spans="1:17">
      <c r="A17" s="20"/>
      <c r="B17" s="17" t="s">
        <v>56</v>
      </c>
      <c r="C17" s="17"/>
      <c r="E17" s="100">
        <v>-32.012782401876152</v>
      </c>
      <c r="F17" s="143">
        <v>63.467448305121522</v>
      </c>
      <c r="G17" s="143">
        <v>37.91738684667034</v>
      </c>
      <c r="H17" s="70">
        <v>7.9382395696773633</v>
      </c>
      <c r="I17" s="143">
        <v>-0.99866983276203358</v>
      </c>
      <c r="J17" s="143">
        <v>1.6610222677133413</v>
      </c>
      <c r="K17" s="101">
        <v>75.201330693827458</v>
      </c>
      <c r="L17" s="101">
        <v>27.987228759540073</v>
      </c>
      <c r="M17" s="101">
        <v>18.826008983595301</v>
      </c>
      <c r="N17" s="100">
        <v>-2.1486629713240446</v>
      </c>
      <c r="O17" s="101">
        <v>-45.622112680061036</v>
      </c>
      <c r="P17" s="101">
        <v>3.0201600355032721</v>
      </c>
      <c r="Q17" s="271"/>
    </row>
    <row r="18" spans="1:17">
      <c r="A18" s="20"/>
      <c r="B18" s="81" t="s">
        <v>67</v>
      </c>
      <c r="C18" s="17"/>
      <c r="E18" s="100">
        <v>21.244396062965663</v>
      </c>
      <c r="F18" s="143">
        <v>32.236138948520065</v>
      </c>
      <c r="G18" s="143">
        <v>12.450062163288656</v>
      </c>
      <c r="H18" s="70">
        <v>21.239701993510394</v>
      </c>
      <c r="I18" s="143">
        <v>-17.334483754137519</v>
      </c>
      <c r="J18" s="143">
        <v>18.411453058820793</v>
      </c>
      <c r="K18" s="101">
        <v>11.702150165211123</v>
      </c>
      <c r="L18" s="101">
        <v>3.2037698185058305</v>
      </c>
      <c r="M18" s="101">
        <v>10.971606144278368</v>
      </c>
      <c r="N18" s="100">
        <v>21.723686677500133</v>
      </c>
      <c r="O18" s="101">
        <v>56.156974596268071</v>
      </c>
      <c r="P18" s="101">
        <v>18.208990569318107</v>
      </c>
      <c r="Q18" s="271"/>
    </row>
    <row r="19" spans="1:17">
      <c r="A19" s="20"/>
      <c r="B19" s="17" t="s">
        <v>10</v>
      </c>
      <c r="C19" s="17"/>
      <c r="E19" s="100">
        <v>0.91886847111302128</v>
      </c>
      <c r="F19" s="143">
        <v>5.8507722592565647</v>
      </c>
      <c r="G19" s="143">
        <v>-0.38731340269886338</v>
      </c>
      <c r="H19" s="70">
        <v>2.0285592034023026</v>
      </c>
      <c r="I19" s="143">
        <v>7.3892396207625444</v>
      </c>
      <c r="J19" s="143">
        <v>17.543698072663982</v>
      </c>
      <c r="K19" s="101">
        <v>2.6502912704818637</v>
      </c>
      <c r="L19" s="101">
        <v>9.0339036633038781</v>
      </c>
      <c r="M19" s="101">
        <v>5.2412838140043716</v>
      </c>
      <c r="N19" s="100">
        <v>4.417785147089881</v>
      </c>
      <c r="O19" s="101">
        <v>2.9499344651516157</v>
      </c>
      <c r="P19" s="101">
        <v>4.8399575754018986</v>
      </c>
      <c r="Q19" s="271"/>
    </row>
    <row r="20" spans="1:17">
      <c r="A20" s="20"/>
      <c r="B20" s="17" t="s">
        <v>11</v>
      </c>
      <c r="C20" s="17"/>
      <c r="E20" s="100">
        <v>12.638258136971237</v>
      </c>
      <c r="F20" s="143">
        <v>17.742796611332047</v>
      </c>
      <c r="G20" s="143">
        <v>-20.700007718277703</v>
      </c>
      <c r="H20" s="70">
        <v>-5.1715321506096146E-2</v>
      </c>
      <c r="I20" s="143">
        <v>72.379921128048991</v>
      </c>
      <c r="J20" s="143">
        <v>5.1062773715687682</v>
      </c>
      <c r="K20" s="101">
        <v>12.631420187127285</v>
      </c>
      <c r="L20" s="101">
        <v>31.871468647800725</v>
      </c>
      <c r="M20" s="101">
        <v>15.041398414900664</v>
      </c>
      <c r="N20" s="100">
        <v>-5.6656794542862654</v>
      </c>
      <c r="O20" s="101">
        <v>19.148684423343166</v>
      </c>
      <c r="P20" s="101">
        <v>12.515872921756444</v>
      </c>
      <c r="Q20" s="271"/>
    </row>
    <row r="21" spans="1:17">
      <c r="A21" s="52"/>
      <c r="B21" s="53"/>
      <c r="C21" s="53"/>
      <c r="D21" s="55"/>
      <c r="E21" s="107"/>
      <c r="F21" s="146"/>
      <c r="G21" s="146"/>
      <c r="H21" s="71"/>
      <c r="I21" s="146"/>
      <c r="J21" s="146"/>
      <c r="K21" s="108"/>
      <c r="L21" s="108"/>
      <c r="M21" s="108"/>
      <c r="N21" s="107"/>
      <c r="O21" s="108"/>
      <c r="P21" s="108"/>
      <c r="Q21" s="271"/>
    </row>
    <row r="22" spans="1:17">
      <c r="A22" s="20" t="s">
        <v>12</v>
      </c>
      <c r="B22" s="17"/>
      <c r="C22" s="17"/>
      <c r="E22" s="100">
        <v>2.7809009618560587</v>
      </c>
      <c r="F22" s="143">
        <v>4.5514601009046807</v>
      </c>
      <c r="G22" s="143">
        <v>7.0204143888744408</v>
      </c>
      <c r="H22" s="70">
        <v>4.874200150099961</v>
      </c>
      <c r="I22" s="143">
        <v>8.4833343694013621</v>
      </c>
      <c r="J22" s="143">
        <v>6.0474949783468457</v>
      </c>
      <c r="K22" s="101">
        <v>3.2835179918730306</v>
      </c>
      <c r="L22" s="101">
        <v>5.8544803308718141</v>
      </c>
      <c r="M22" s="101">
        <v>5.3609538182545657</v>
      </c>
      <c r="N22" s="100">
        <v>4.6838906206672082</v>
      </c>
      <c r="O22" s="101">
        <v>1.1551016970565042</v>
      </c>
      <c r="P22" s="101">
        <v>4.7117201520440188</v>
      </c>
      <c r="Q22" s="271"/>
    </row>
    <row r="23" spans="1:17">
      <c r="A23" s="20"/>
      <c r="B23" s="17" t="s">
        <v>13</v>
      </c>
      <c r="C23" s="17"/>
      <c r="E23" s="100">
        <v>7.9005689428457648</v>
      </c>
      <c r="F23" s="143">
        <v>4.8532704139298</v>
      </c>
      <c r="G23" s="143">
        <v>5.4576113422105887</v>
      </c>
      <c r="H23" s="70">
        <v>6.0100002028862454</v>
      </c>
      <c r="I23" s="143">
        <v>5.7854984270692578</v>
      </c>
      <c r="J23" s="143">
        <v>4.9371307390185803</v>
      </c>
      <c r="K23" s="101">
        <v>5.3189212347207748</v>
      </c>
      <c r="L23" s="101">
        <v>5.346489373066321</v>
      </c>
      <c r="M23" s="101">
        <v>5.6690173100006458</v>
      </c>
      <c r="N23" s="100">
        <v>4.6409932669305265</v>
      </c>
      <c r="O23" s="101">
        <v>5.3467106096563688</v>
      </c>
      <c r="P23" s="101">
        <v>5.5329191923512377</v>
      </c>
      <c r="Q23" s="271"/>
    </row>
    <row r="24" spans="1:17">
      <c r="A24" s="20"/>
      <c r="B24" s="17" t="s">
        <v>14</v>
      </c>
      <c r="C24" s="17"/>
      <c r="E24" s="100">
        <v>-4.892687614650626</v>
      </c>
      <c r="F24" s="143">
        <v>9.6774771262742263</v>
      </c>
      <c r="G24" s="143">
        <v>7.0081685960622364</v>
      </c>
      <c r="H24" s="70">
        <v>4.8737818053055992</v>
      </c>
      <c r="I24" s="143">
        <v>4.3157607295594369</v>
      </c>
      <c r="J24" s="143">
        <v>16.938508378313788</v>
      </c>
      <c r="K24" s="101">
        <v>-1.4098738917174392</v>
      </c>
      <c r="L24" s="101">
        <v>6.2953773386351219</v>
      </c>
      <c r="M24" s="101">
        <v>5.6179469762893008</v>
      </c>
      <c r="N24" s="100">
        <v>8.0549468866163654</v>
      </c>
      <c r="O24" s="101">
        <v>7.9611878682156245</v>
      </c>
      <c r="P24" s="101">
        <v>6.2607121114685693</v>
      </c>
      <c r="Q24" s="271"/>
    </row>
    <row r="25" spans="1:17">
      <c r="A25" s="20"/>
      <c r="B25" s="17" t="s">
        <v>15</v>
      </c>
      <c r="C25" s="17"/>
      <c r="E25" s="100">
        <v>7.4958668852390886</v>
      </c>
      <c r="F25" s="143">
        <v>-6.9931942094666244</v>
      </c>
      <c r="G25" s="143">
        <v>89.834479240766214</v>
      </c>
      <c r="H25" s="70">
        <v>18.943958171580899</v>
      </c>
      <c r="I25" s="143">
        <v>-0.27379943751876246</v>
      </c>
      <c r="J25" s="143">
        <v>580.38510857647395</v>
      </c>
      <c r="K25" s="101">
        <v>-1792.2727124574185</v>
      </c>
      <c r="L25" s="101">
        <v>28.871164637500279</v>
      </c>
      <c r="M25" s="101">
        <v>20.145287899889119</v>
      </c>
      <c r="N25" s="100">
        <v>-8.1385599437867597</v>
      </c>
      <c r="O25" s="101">
        <v>-31.777280255418383</v>
      </c>
      <c r="P25" s="101">
        <v>6.9695751267009554</v>
      </c>
      <c r="Q25" s="271"/>
    </row>
    <row r="26" spans="1:17">
      <c r="A26" s="20"/>
      <c r="B26" s="17" t="s">
        <v>58</v>
      </c>
      <c r="C26" s="17"/>
      <c r="E26" s="100">
        <v>-0.19853429298775094</v>
      </c>
      <c r="F26" s="143">
        <v>5.8477394348162681</v>
      </c>
      <c r="G26" s="143">
        <v>7.0684550660272905</v>
      </c>
      <c r="H26" s="70">
        <v>4.4767016494124068</v>
      </c>
      <c r="I26" s="143">
        <v>16.385196172163276</v>
      </c>
      <c r="J26" s="143">
        <v>6.1270575559182694</v>
      </c>
      <c r="K26" s="101">
        <v>8.4998673764689947</v>
      </c>
      <c r="L26" s="101">
        <v>10.290112975179788</v>
      </c>
      <c r="M26" s="101">
        <v>7.6220511072387254</v>
      </c>
      <c r="N26" s="100">
        <v>11.463600484596492</v>
      </c>
      <c r="O26" s="101">
        <v>-9.7171336994272828E-3</v>
      </c>
      <c r="P26" s="101">
        <v>6.9009863451471753</v>
      </c>
      <c r="Q26" s="271"/>
    </row>
    <row r="27" spans="1:17">
      <c r="A27" s="20"/>
      <c r="B27" s="17" t="s">
        <v>74</v>
      </c>
      <c r="C27" s="17"/>
      <c r="E27" s="100">
        <v>1.7848417830734542</v>
      </c>
      <c r="F27" s="143">
        <v>1.5047823298224738</v>
      </c>
      <c r="G27" s="143">
        <v>0.93331665318807655</v>
      </c>
      <c r="H27" s="70">
        <v>1.360122444553391</v>
      </c>
      <c r="I27" s="143">
        <v>-1.0858854835251952</v>
      </c>
      <c r="J27" s="143">
        <v>-6.0970841735081382</v>
      </c>
      <c r="K27" s="101">
        <v>-0.2417569818759846</v>
      </c>
      <c r="L27" s="101">
        <v>-2.6513360180547063</v>
      </c>
      <c r="M27" s="101">
        <v>-0.65927294191535646</v>
      </c>
      <c r="N27" s="100">
        <v>-2.9402342489252442</v>
      </c>
      <c r="O27" s="101">
        <v>-0.92145082072266904</v>
      </c>
      <c r="P27" s="101">
        <v>-0.96244840188439706</v>
      </c>
      <c r="Q27" s="271"/>
    </row>
    <row r="28" spans="1:17">
      <c r="A28" s="20"/>
      <c r="B28" s="17" t="s">
        <v>16</v>
      </c>
      <c r="C28" s="17"/>
      <c r="E28" s="100">
        <v>-68.039096484285452</v>
      </c>
      <c r="F28" s="143">
        <v>-31.244425582322766</v>
      </c>
      <c r="G28" s="143">
        <v>-31.144148625156941</v>
      </c>
      <c r="H28" s="70">
        <v>-40.843679711280643</v>
      </c>
      <c r="I28" s="143">
        <v>0.73020263009198061</v>
      </c>
      <c r="J28" s="143">
        <v>-6.2570286376439466</v>
      </c>
      <c r="K28" s="101">
        <v>56.300071347065852</v>
      </c>
      <c r="L28" s="101">
        <v>14.583052406429097</v>
      </c>
      <c r="M28" s="101">
        <v>-23.335402306237828</v>
      </c>
      <c r="N28" s="100">
        <v>67.32049027244868</v>
      </c>
      <c r="O28" s="101">
        <v>-29.092158520760357</v>
      </c>
      <c r="P28" s="101">
        <v>-8.0308040228824211</v>
      </c>
      <c r="Q28" s="271"/>
    </row>
    <row r="29" spans="1:17">
      <c r="A29" s="20"/>
      <c r="B29" s="17"/>
      <c r="C29" s="17"/>
      <c r="E29" s="93"/>
      <c r="F29" s="137"/>
      <c r="G29" s="137"/>
      <c r="H29" s="56"/>
      <c r="I29" s="137"/>
      <c r="J29" s="137"/>
      <c r="K29" s="94"/>
      <c r="L29" s="94"/>
      <c r="M29" s="94"/>
      <c r="N29" s="93"/>
      <c r="O29" s="94"/>
      <c r="P29" s="94"/>
      <c r="Q29" s="271"/>
    </row>
    <row r="30" spans="1:17">
      <c r="A30" s="83" t="s">
        <v>17</v>
      </c>
      <c r="B30" s="23"/>
      <c r="C30" s="23"/>
      <c r="E30" s="100">
        <v>67.246404809335218</v>
      </c>
      <c r="F30" s="143">
        <v>40.06867473285012</v>
      </c>
      <c r="G30" s="143">
        <v>-81.556486586488234</v>
      </c>
      <c r="H30" s="70">
        <v>46.050590296597505</v>
      </c>
      <c r="I30" s="143">
        <v>-33.957901085301735</v>
      </c>
      <c r="J30" s="143">
        <v>48.742397499820115</v>
      </c>
      <c r="K30" s="101">
        <v>-48.454786693866538</v>
      </c>
      <c r="L30" s="101">
        <v>-14.27838597710841</v>
      </c>
      <c r="M30" s="101">
        <v>25.874344088394196</v>
      </c>
      <c r="N30" s="100">
        <v>-315.2554147870909</v>
      </c>
      <c r="O30" s="101">
        <v>-56.75462147855508</v>
      </c>
      <c r="P30" s="101">
        <v>-2.8525182889604483</v>
      </c>
      <c r="Q30" s="271"/>
    </row>
    <row r="31" spans="1:17">
      <c r="A31" s="20"/>
      <c r="B31" s="17"/>
      <c r="C31" s="17"/>
      <c r="E31" s="93"/>
      <c r="F31" s="137"/>
      <c r="G31" s="137"/>
      <c r="H31" s="56"/>
      <c r="I31" s="137"/>
      <c r="J31" s="137"/>
      <c r="K31" s="94"/>
      <c r="L31" s="94"/>
      <c r="M31" s="94"/>
      <c r="N31" s="93"/>
      <c r="O31" s="94"/>
      <c r="P31" s="94"/>
      <c r="Q31" s="271"/>
    </row>
    <row r="32" spans="1:17">
      <c r="A32" s="19" t="s">
        <v>18</v>
      </c>
      <c r="B32" s="17"/>
      <c r="C32" s="17"/>
      <c r="E32" s="93"/>
      <c r="F32" s="137"/>
      <c r="G32" s="137"/>
      <c r="H32" s="56"/>
      <c r="I32" s="137"/>
      <c r="J32" s="137"/>
      <c r="K32" s="94"/>
      <c r="L32" s="94"/>
      <c r="M32" s="94"/>
      <c r="N32" s="93"/>
      <c r="O32" s="94"/>
      <c r="P32" s="94"/>
      <c r="Q32" s="271"/>
    </row>
    <row r="33" spans="1:17">
      <c r="A33" s="20" t="s">
        <v>19</v>
      </c>
      <c r="B33" s="17"/>
      <c r="C33" s="17"/>
      <c r="E33" s="100">
        <v>-3.4138307598143625</v>
      </c>
      <c r="F33" s="143">
        <v>8.4147824650417249</v>
      </c>
      <c r="G33" s="143">
        <v>1.2081682694271567</v>
      </c>
      <c r="H33" s="70">
        <v>2.1355821168468347</v>
      </c>
      <c r="I33" s="143">
        <v>0.87021657653010287</v>
      </c>
      <c r="J33" s="143">
        <v>18.290236461648778</v>
      </c>
      <c r="K33" s="101">
        <v>-1.7161113739670775</v>
      </c>
      <c r="L33" s="101">
        <v>5.1629495146972237</v>
      </c>
      <c r="M33" s="101">
        <v>3.7842525955642747</v>
      </c>
      <c r="N33" s="100">
        <v>9.3273656965366047</v>
      </c>
      <c r="O33" s="101">
        <v>12.791003496207253</v>
      </c>
      <c r="P33" s="101">
        <v>5.6427340292413586</v>
      </c>
      <c r="Q33" s="271"/>
    </row>
    <row r="34" spans="1:17">
      <c r="A34" s="20"/>
      <c r="B34" s="17" t="s">
        <v>20</v>
      </c>
      <c r="C34" s="17"/>
      <c r="E34" s="100">
        <v>25.272353077118346</v>
      </c>
      <c r="F34" s="143">
        <v>-63.531825912784434</v>
      </c>
      <c r="G34" s="143">
        <v>-23.084180042879154</v>
      </c>
      <c r="H34" s="70">
        <v>-28.200932061696506</v>
      </c>
      <c r="I34" s="143">
        <v>109.24376188047269</v>
      </c>
      <c r="J34" s="143">
        <v>-80.515943267820361</v>
      </c>
      <c r="K34" s="101">
        <v>-63.250147090881455</v>
      </c>
      <c r="L34" s="101">
        <v>-51.441493232773915</v>
      </c>
      <c r="M34" s="101">
        <v>-42.852697471690007</v>
      </c>
      <c r="N34" s="100">
        <v>-49.588983691555441</v>
      </c>
      <c r="O34" s="101">
        <v>28.060259624239126</v>
      </c>
      <c r="P34" s="101">
        <v>-37.529387141861591</v>
      </c>
      <c r="Q34" s="271"/>
    </row>
    <row r="35" spans="1:17">
      <c r="A35" s="20"/>
      <c r="B35" s="17" t="s">
        <v>21</v>
      </c>
      <c r="C35" s="17"/>
      <c r="E35" s="100">
        <v>-6.7284140537620001</v>
      </c>
      <c r="F35" s="143">
        <v>3.0329177466247748</v>
      </c>
      <c r="G35" s="143">
        <v>7.1485583819193677</v>
      </c>
      <c r="H35" s="70">
        <v>2.9382889152921532</v>
      </c>
      <c r="I35" s="143">
        <v>12.503551628363297</v>
      </c>
      <c r="J35" s="143">
        <v>13.501933581420333</v>
      </c>
      <c r="K35" s="101">
        <v>-3.6237171437085047</v>
      </c>
      <c r="L35" s="101">
        <v>6.2244868808279952</v>
      </c>
      <c r="M35" s="101">
        <v>4.7516053059727392</v>
      </c>
      <c r="N35" s="100">
        <v>0.96822881705855846</v>
      </c>
      <c r="O35" s="101">
        <v>15.155749775303784</v>
      </c>
      <c r="P35" s="101">
        <v>5.4857080005648262</v>
      </c>
      <c r="Q35" s="271"/>
    </row>
    <row r="36" spans="1:17">
      <c r="A36" s="20"/>
      <c r="B36" s="17" t="s">
        <v>22</v>
      </c>
      <c r="C36" s="17"/>
      <c r="E36" s="100">
        <v>-1.0581477431950259</v>
      </c>
      <c r="F36" s="143">
        <v>14.387156717225768</v>
      </c>
      <c r="G36" s="143">
        <v>-5.3278419556258889</v>
      </c>
      <c r="H36" s="70">
        <v>0.86115050644257618</v>
      </c>
      <c r="I36" s="143">
        <v>-9.5397752947988028</v>
      </c>
      <c r="J36" s="143">
        <v>19.9465271436571</v>
      </c>
      <c r="K36" s="101">
        <v>-1.2032098641006517</v>
      </c>
      <c r="L36" s="101">
        <v>2.8076227763923933</v>
      </c>
      <c r="M36" s="101">
        <v>1.9008169202245018</v>
      </c>
      <c r="N36" s="100">
        <v>20.144584445274518</v>
      </c>
      <c r="O36" s="101">
        <v>10.529236640214034</v>
      </c>
      <c r="P36" s="101">
        <v>5.0088164518204081</v>
      </c>
      <c r="Q36" s="271"/>
    </row>
    <row r="37" spans="1:17">
      <c r="A37" s="52"/>
      <c r="B37" s="53"/>
      <c r="C37" s="53"/>
      <c r="D37" s="55"/>
      <c r="E37" s="107"/>
      <c r="F37" s="146"/>
      <c r="G37" s="146"/>
      <c r="H37" s="71"/>
      <c r="I37" s="146"/>
      <c r="J37" s="146"/>
      <c r="K37" s="108"/>
      <c r="L37" s="108"/>
      <c r="M37" s="108"/>
      <c r="N37" s="107"/>
      <c r="O37" s="108"/>
      <c r="P37" s="108"/>
      <c r="Q37" s="271"/>
    </row>
    <row r="38" spans="1:17">
      <c r="A38" s="24" t="s">
        <v>76</v>
      </c>
      <c r="B38" s="25"/>
      <c r="C38" s="25"/>
      <c r="E38" s="109">
        <v>20.605711013004878</v>
      </c>
      <c r="F38" s="147">
        <v>10.156373471242564</v>
      </c>
      <c r="G38" s="147">
        <v>2.8119179441674858</v>
      </c>
      <c r="H38" s="72">
        <v>11.717492632168902</v>
      </c>
      <c r="I38" s="147">
        <v>-13.593793897153139</v>
      </c>
      <c r="J38" s="147">
        <v>140.59605439679345</v>
      </c>
      <c r="K38" s="110">
        <v>0.61014665412413294</v>
      </c>
      <c r="L38" s="110">
        <v>3.9521136242774757</v>
      </c>
      <c r="M38" s="110">
        <v>7.9308343231319078</v>
      </c>
      <c r="N38" s="109">
        <v>-10.057484405940675</v>
      </c>
      <c r="O38" s="110">
        <v>-6.7872621651869691</v>
      </c>
      <c r="P38" s="110">
        <v>3.7434754771941359</v>
      </c>
      <c r="Q38" s="271"/>
    </row>
    <row r="39" spans="1:17">
      <c r="A39" s="24" t="s">
        <v>77</v>
      </c>
      <c r="B39" s="25"/>
      <c r="C39" s="25"/>
      <c r="E39" s="109">
        <v>2.0775513034396287</v>
      </c>
      <c r="F39" s="147">
        <v>5.0063244582439381</v>
      </c>
      <c r="G39" s="147">
        <v>5.9789656204868979</v>
      </c>
      <c r="H39" s="72">
        <v>4.444399130574106</v>
      </c>
      <c r="I39" s="147">
        <v>7.2692834750132773</v>
      </c>
      <c r="J39" s="147">
        <v>7.7607774691423215</v>
      </c>
      <c r="K39" s="110">
        <v>2.2443875646370071</v>
      </c>
      <c r="L39" s="110">
        <v>5.6351881916216096</v>
      </c>
      <c r="M39" s="110">
        <v>5.0439440693779591</v>
      </c>
      <c r="N39" s="109">
        <v>5.3100866851065076</v>
      </c>
      <c r="O39" s="110">
        <v>2.8953852435424476</v>
      </c>
      <c r="P39" s="110">
        <v>4.7960974133305134</v>
      </c>
      <c r="Q39" s="271"/>
    </row>
    <row r="40" spans="1:17">
      <c r="A40" s="30"/>
      <c r="B40" s="31"/>
      <c r="C40" s="31"/>
      <c r="D40" s="31"/>
      <c r="E40" s="111"/>
      <c r="F40" s="148"/>
      <c r="G40" s="148"/>
      <c r="H40" s="76"/>
      <c r="I40" s="148"/>
      <c r="J40" s="148"/>
      <c r="K40" s="112"/>
      <c r="L40" s="112"/>
      <c r="M40" s="112"/>
      <c r="N40" s="111"/>
      <c r="O40" s="112"/>
      <c r="P40" s="112"/>
      <c r="Q40" s="271"/>
    </row>
    <row r="41" spans="1:17">
      <c r="Q41" s="271"/>
    </row>
    <row r="42" spans="1:17" ht="39.15" customHeight="1">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Q74"/>
  <sheetViews>
    <sheetView topLeftCell="E1" workbookViewId="0">
      <selection activeCell="O72" sqref="O72"/>
    </sheetView>
  </sheetViews>
  <sheetFormatPr baseColWidth="10" defaultRowHeight="13.2"/>
  <cols>
    <col min="1" max="2" width="2.6640625" customWidth="1"/>
    <col min="3" max="3" width="42.33203125" customWidth="1"/>
    <col min="5" max="15" width="9.6640625" customWidth="1"/>
    <col min="17" max="17" width="6.6640625" customWidth="1"/>
  </cols>
  <sheetData>
    <row r="2" spans="1:16">
      <c r="A2" s="1" t="s">
        <v>106</v>
      </c>
      <c r="B2" s="2"/>
      <c r="C2" s="2"/>
      <c r="D2" s="212"/>
      <c r="E2" s="2"/>
      <c r="F2" s="2"/>
      <c r="G2" s="2"/>
      <c r="H2" s="2"/>
      <c r="I2" s="2"/>
      <c r="J2" s="2"/>
      <c r="K2" s="2"/>
      <c r="L2" s="2"/>
      <c r="M2" s="2"/>
      <c r="N2" s="2"/>
      <c r="O2" s="2"/>
      <c r="P2" s="2"/>
    </row>
    <row r="3" spans="1:16">
      <c r="A3" s="47" t="str">
        <f>+Total!A3</f>
        <v>ESTADO DE OPERACIONES DE GOBIERNO  2016</v>
      </c>
      <c r="B3" s="5"/>
      <c r="C3" s="5"/>
      <c r="D3" s="213"/>
      <c r="E3" s="5"/>
      <c r="F3" s="2"/>
      <c r="G3" s="2"/>
      <c r="H3" s="2"/>
      <c r="I3" s="2"/>
      <c r="J3" s="2"/>
      <c r="K3" s="2"/>
      <c r="L3" s="2"/>
      <c r="M3" s="2"/>
      <c r="N3" s="2"/>
      <c r="O3" s="2"/>
      <c r="P3" s="2"/>
    </row>
    <row r="4" spans="1:16">
      <c r="A4" s="1" t="s">
        <v>93</v>
      </c>
      <c r="B4" s="2"/>
      <c r="C4" s="2"/>
      <c r="D4" s="212"/>
      <c r="E4" s="2"/>
      <c r="F4" s="2"/>
      <c r="G4" s="2"/>
      <c r="H4" s="2"/>
      <c r="I4" s="2"/>
      <c r="J4" s="2"/>
      <c r="K4" s="2"/>
      <c r="L4" s="2"/>
      <c r="M4" s="2"/>
      <c r="N4" s="2"/>
      <c r="O4" s="2"/>
      <c r="P4" s="2"/>
    </row>
    <row r="5" spans="1:16">
      <c r="A5" s="1" t="s">
        <v>2</v>
      </c>
      <c r="B5" s="2"/>
      <c r="C5" s="7"/>
      <c r="D5" s="214"/>
      <c r="E5" s="2"/>
      <c r="F5" s="2"/>
      <c r="G5" s="2"/>
      <c r="H5" s="2"/>
      <c r="I5" s="2"/>
      <c r="J5" s="2"/>
      <c r="K5" s="2"/>
      <c r="L5" s="2"/>
      <c r="M5" s="2"/>
      <c r="N5" s="2"/>
      <c r="O5" s="2"/>
      <c r="P5" s="2"/>
    </row>
    <row r="6" spans="1:16">
      <c r="A6" s="1" t="s">
        <v>3</v>
      </c>
      <c r="B6" s="2"/>
      <c r="C6" s="7"/>
      <c r="D6" s="214"/>
      <c r="E6" s="2"/>
      <c r="F6" s="2"/>
      <c r="G6" s="2"/>
      <c r="H6" s="2"/>
      <c r="I6" s="2"/>
      <c r="J6" s="2"/>
      <c r="K6" s="2"/>
      <c r="L6" s="2"/>
      <c r="M6" s="2"/>
      <c r="N6" s="2"/>
      <c r="O6" s="2"/>
      <c r="P6" s="2"/>
    </row>
    <row r="7" spans="1:16">
      <c r="A7" s="9"/>
      <c r="B7" s="10"/>
      <c r="C7" s="11"/>
      <c r="D7" s="215"/>
      <c r="E7" s="159"/>
      <c r="F7" s="2"/>
      <c r="G7" s="2"/>
      <c r="H7" s="2"/>
      <c r="I7" s="2"/>
      <c r="J7" s="2"/>
      <c r="K7" s="2"/>
      <c r="L7" s="2"/>
      <c r="M7" s="2"/>
      <c r="N7" s="2"/>
      <c r="O7" s="2"/>
      <c r="P7" s="2"/>
    </row>
    <row r="8" spans="1:16">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c r="A9" s="220"/>
      <c r="B9" s="33"/>
      <c r="C9" s="33"/>
      <c r="D9" s="174"/>
      <c r="E9" s="123"/>
      <c r="F9" s="155"/>
      <c r="G9" s="155"/>
      <c r="H9" s="249"/>
      <c r="I9" s="155"/>
      <c r="J9" s="155"/>
      <c r="K9" s="155"/>
      <c r="L9" s="249"/>
      <c r="M9" s="249"/>
      <c r="N9" s="123"/>
      <c r="O9" s="124"/>
      <c r="P9" s="124"/>
    </row>
    <row r="10" spans="1:16">
      <c r="A10" s="221" t="s">
        <v>6</v>
      </c>
      <c r="B10" s="33"/>
      <c r="C10" s="33"/>
      <c r="D10" s="174"/>
      <c r="E10" s="115"/>
      <c r="F10" s="150"/>
      <c r="G10" s="150"/>
      <c r="H10" s="243"/>
      <c r="I10" s="150"/>
      <c r="J10" s="150"/>
      <c r="K10" s="150"/>
      <c r="L10" s="243"/>
      <c r="M10" s="243"/>
      <c r="N10" s="115"/>
      <c r="O10" s="116"/>
      <c r="P10" s="116"/>
    </row>
    <row r="11" spans="1:16">
      <c r="A11" s="35" t="s">
        <v>7</v>
      </c>
      <c r="B11" s="33"/>
      <c r="C11" s="33"/>
      <c r="D11" s="118"/>
      <c r="E11" s="117">
        <v>2697.2052000000003</v>
      </c>
      <c r="F11" s="154">
        <v>1796.4886986072001</v>
      </c>
      <c r="G11" s="154">
        <v>31525.761872786097</v>
      </c>
      <c r="H11" s="21">
        <v>36019.455771393295</v>
      </c>
      <c r="I11" s="154">
        <v>47849.999939610294</v>
      </c>
      <c r="J11" s="154">
        <v>45572.475024440697</v>
      </c>
      <c r="K11" s="154">
        <v>43907.472279150999</v>
      </c>
      <c r="L11" s="21">
        <v>137329.94724320198</v>
      </c>
      <c r="M11" s="21">
        <v>173349.40301459527</v>
      </c>
      <c r="N11" s="117">
        <v>46346.191170000006</v>
      </c>
      <c r="O11" s="118">
        <v>49675.626675231302</v>
      </c>
      <c r="P11" s="128">
        <f>+SUM(M11:O11)</f>
        <v>269371.2208598266</v>
      </c>
    </row>
    <row r="12" spans="1:16">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c r="A15" s="35"/>
      <c r="B15" s="33" t="s">
        <v>103</v>
      </c>
      <c r="C15" s="33"/>
      <c r="D15" s="118"/>
      <c r="E15" s="117">
        <v>0</v>
      </c>
      <c r="F15" s="154">
        <v>0</v>
      </c>
      <c r="G15" s="154">
        <v>29450.356446195598</v>
      </c>
      <c r="H15" s="21">
        <v>29450.356446195598</v>
      </c>
      <c r="I15" s="154">
        <v>45858.718289999997</v>
      </c>
      <c r="J15" s="154">
        <v>43535.353889999999</v>
      </c>
      <c r="K15" s="154">
        <v>41885.805</v>
      </c>
      <c r="L15" s="21">
        <v>131279.87717999998</v>
      </c>
      <c r="M15" s="21">
        <v>160730.23362619558</v>
      </c>
      <c r="N15" s="117">
        <v>43691.581080000004</v>
      </c>
      <c r="O15" s="118">
        <v>47177.841780000002</v>
      </c>
      <c r="P15" s="128">
        <f t="shared" si="0"/>
        <v>251599.65648619557</v>
      </c>
    </row>
    <row r="16" spans="1:16">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c r="A18" s="35"/>
      <c r="B18" s="222" t="s">
        <v>57</v>
      </c>
      <c r="C18" s="33"/>
      <c r="D18" s="118"/>
      <c r="E18" s="117">
        <v>2697.2052000000003</v>
      </c>
      <c r="F18" s="154">
        <v>1796.4886986072001</v>
      </c>
      <c r="G18" s="154">
        <v>2075.4054265905002</v>
      </c>
      <c r="H18" s="21">
        <v>6569.0993251976997</v>
      </c>
      <c r="I18" s="154">
        <v>1991.2816496102998</v>
      </c>
      <c r="J18" s="154">
        <v>2037.1211344406997</v>
      </c>
      <c r="K18" s="154">
        <v>2021.667279151</v>
      </c>
      <c r="L18" s="21">
        <v>6050.0700632019998</v>
      </c>
      <c r="M18" s="21">
        <v>12619.1693883997</v>
      </c>
      <c r="N18" s="117">
        <v>2654.6100900000001</v>
      </c>
      <c r="O18" s="118">
        <v>2497.7848952313002</v>
      </c>
      <c r="P18" s="128">
        <f t="shared" si="0"/>
        <v>17771.564373631001</v>
      </c>
    </row>
    <row r="19" spans="1:16">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c r="A21" s="35"/>
      <c r="B21" s="33"/>
      <c r="C21" s="33"/>
      <c r="D21" s="174"/>
      <c r="E21" s="113"/>
      <c r="F21" s="156"/>
      <c r="G21" s="156"/>
      <c r="H21" s="250"/>
      <c r="I21" s="156"/>
      <c r="J21" s="156"/>
      <c r="K21" s="156"/>
      <c r="L21" s="250"/>
      <c r="M21" s="250"/>
      <c r="N21" s="113"/>
      <c r="O21" s="114"/>
      <c r="P21" s="130"/>
    </row>
    <row r="22" spans="1:16">
      <c r="A22" s="35" t="s">
        <v>12</v>
      </c>
      <c r="B22" s="33"/>
      <c r="C22" s="33"/>
      <c r="D22" s="118"/>
      <c r="E22" s="117">
        <v>54037.234900000003</v>
      </c>
      <c r="F22" s="154">
        <v>9882.2839999999997</v>
      </c>
      <c r="G22" s="154">
        <v>12212.728999999999</v>
      </c>
      <c r="H22" s="21">
        <v>76132.247900000002</v>
      </c>
      <c r="I22" s="154">
        <v>9534.4969999999994</v>
      </c>
      <c r="J22" s="154">
        <v>9360.6029999999992</v>
      </c>
      <c r="K22" s="154">
        <v>14230.71442</v>
      </c>
      <c r="L22" s="21">
        <v>33125.814419999995</v>
      </c>
      <c r="M22" s="21">
        <v>109258.06232</v>
      </c>
      <c r="N22" s="117">
        <v>16876.999555555554</v>
      </c>
      <c r="O22" s="118">
        <v>24366.411090000001</v>
      </c>
      <c r="P22" s="128">
        <f t="shared" si="0"/>
        <v>150501.47296555556</v>
      </c>
    </row>
    <row r="23" spans="1:16">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c r="A24" s="35"/>
      <c r="B24" s="33" t="s">
        <v>14</v>
      </c>
      <c r="C24" s="33"/>
      <c r="D24" s="118"/>
      <c r="E24" s="117">
        <v>44098.149900000004</v>
      </c>
      <c r="F24" s="154">
        <v>0</v>
      </c>
      <c r="G24" s="154">
        <v>2387.2449999999999</v>
      </c>
      <c r="H24" s="21">
        <v>46485.394900000007</v>
      </c>
      <c r="I24" s="154">
        <v>0</v>
      </c>
      <c r="J24" s="154">
        <v>0</v>
      </c>
      <c r="K24" s="154">
        <v>5044.0044200000002</v>
      </c>
      <c r="L24" s="21">
        <v>5044.0044200000002</v>
      </c>
      <c r="M24" s="21">
        <v>51529.399320000004</v>
      </c>
      <c r="N24" s="117">
        <v>7890.8400000000011</v>
      </c>
      <c r="O24" s="118">
        <v>24366.411090000001</v>
      </c>
      <c r="P24" s="128">
        <f t="shared" si="0"/>
        <v>83786.650410000002</v>
      </c>
    </row>
    <row r="25" spans="1:16">
      <c r="A25" s="35"/>
      <c r="B25" s="33" t="s">
        <v>15</v>
      </c>
      <c r="C25" s="33"/>
      <c r="D25" s="118"/>
      <c r="E25" s="117">
        <v>9939.0849999999991</v>
      </c>
      <c r="F25" s="154">
        <v>9882.2839999999997</v>
      </c>
      <c r="G25" s="154">
        <v>9825.4840000000004</v>
      </c>
      <c r="H25" s="21">
        <v>29646.852999999999</v>
      </c>
      <c r="I25" s="154">
        <v>9534.4969999999994</v>
      </c>
      <c r="J25" s="154">
        <v>9360.6029999999992</v>
      </c>
      <c r="K25" s="154">
        <v>9186.7099999999991</v>
      </c>
      <c r="L25" s="21">
        <v>28081.809999999998</v>
      </c>
      <c r="M25" s="21">
        <v>57728.663</v>
      </c>
      <c r="N25" s="117">
        <v>8986.1595555555541</v>
      </c>
      <c r="O25" s="118">
        <v>0</v>
      </c>
      <c r="P25" s="128">
        <f t="shared" si="0"/>
        <v>66714.822555555555</v>
      </c>
    </row>
    <row r="26" spans="1:16">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c r="A29" s="35"/>
      <c r="B29" s="33"/>
      <c r="C29" s="33"/>
      <c r="D29" s="118"/>
      <c r="E29" s="117"/>
      <c r="F29" s="154"/>
      <c r="G29" s="154"/>
      <c r="H29" s="21"/>
      <c r="I29" s="154"/>
      <c r="J29" s="154"/>
      <c r="K29" s="154"/>
      <c r="L29" s="21"/>
      <c r="M29" s="21"/>
      <c r="N29" s="117"/>
      <c r="O29" s="118"/>
      <c r="P29" s="128"/>
    </row>
    <row r="30" spans="1:16">
      <c r="A30" s="223" t="s">
        <v>17</v>
      </c>
      <c r="B30" s="224"/>
      <c r="C30" s="224"/>
      <c r="D30" s="118"/>
      <c r="E30" s="117">
        <v>-51340.029699999999</v>
      </c>
      <c r="F30" s="154">
        <v>-8085.7953013928</v>
      </c>
      <c r="G30" s="154">
        <v>19313.032872786098</v>
      </c>
      <c r="H30" s="21">
        <v>-40112.792128606707</v>
      </c>
      <c r="I30" s="154">
        <v>38315.502939610291</v>
      </c>
      <c r="J30" s="154">
        <v>36211.872024440701</v>
      </c>
      <c r="K30" s="154">
        <v>29676.757859150999</v>
      </c>
      <c r="L30" s="21">
        <v>104204.13282320199</v>
      </c>
      <c r="M30" s="21">
        <v>64091.340694595274</v>
      </c>
      <c r="N30" s="117">
        <v>29469.191614444451</v>
      </c>
      <c r="O30" s="118">
        <v>25309.215585231301</v>
      </c>
      <c r="P30" s="128">
        <f t="shared" si="0"/>
        <v>118869.74789427103</v>
      </c>
    </row>
    <row r="31" spans="1:16">
      <c r="A31" s="35"/>
      <c r="B31" s="33"/>
      <c r="C31" s="33"/>
      <c r="D31" s="118"/>
      <c r="E31" s="117"/>
      <c r="F31" s="154"/>
      <c r="G31" s="154"/>
      <c r="H31" s="21"/>
      <c r="I31" s="154"/>
      <c r="J31" s="154"/>
      <c r="K31" s="154"/>
      <c r="L31" s="21"/>
      <c r="M31" s="21"/>
      <c r="N31" s="117"/>
      <c r="O31" s="118"/>
      <c r="P31" s="128"/>
    </row>
    <row r="32" spans="1:16">
      <c r="A32" s="221" t="s">
        <v>18</v>
      </c>
      <c r="B32" s="33"/>
      <c r="C32" s="33"/>
      <c r="D32" s="118"/>
      <c r="E32" s="117"/>
      <c r="F32" s="154"/>
      <c r="G32" s="154"/>
      <c r="H32" s="21"/>
      <c r="I32" s="154"/>
      <c r="J32" s="154"/>
      <c r="K32" s="154"/>
      <c r="L32" s="21"/>
      <c r="M32" s="21"/>
      <c r="N32" s="117"/>
      <c r="O32" s="118"/>
      <c r="P32" s="128"/>
    </row>
    <row r="33" spans="1:16">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c r="A37" s="35"/>
      <c r="B37" s="33"/>
      <c r="C37" s="33"/>
      <c r="D37" s="118"/>
      <c r="E37" s="117"/>
      <c r="F37" s="154"/>
      <c r="G37" s="154"/>
      <c r="H37" s="21"/>
      <c r="I37" s="154"/>
      <c r="J37" s="154"/>
      <c r="K37" s="154"/>
      <c r="L37" s="21"/>
      <c r="M37" s="21"/>
      <c r="N37" s="117"/>
      <c r="O37" s="118"/>
      <c r="P37" s="128"/>
    </row>
    <row r="38" spans="1:16">
      <c r="A38" s="225" t="s">
        <v>76</v>
      </c>
      <c r="B38" s="226"/>
      <c r="C38" s="226"/>
      <c r="D38" s="120"/>
      <c r="E38" s="119">
        <v>2697.2052000000003</v>
      </c>
      <c r="F38" s="157">
        <v>1796.4886986072001</v>
      </c>
      <c r="G38" s="157">
        <v>31525.761872786097</v>
      </c>
      <c r="H38" s="26">
        <v>36019.455771393295</v>
      </c>
      <c r="I38" s="157">
        <v>47849.999939610294</v>
      </c>
      <c r="J38" s="157">
        <v>45572.475024440697</v>
      </c>
      <c r="K38" s="157">
        <v>43907.472279150999</v>
      </c>
      <c r="L38" s="26">
        <v>137329.94724320198</v>
      </c>
      <c r="M38" s="26">
        <v>173349.40301459527</v>
      </c>
      <c r="N38" s="119">
        <v>46346.191170000006</v>
      </c>
      <c r="O38" s="120">
        <v>49675.626675231302</v>
      </c>
      <c r="P38" s="132">
        <f t="shared" ref="P38:P40" si="2">+SUM(M38:O38)</f>
        <v>269371.2208598266</v>
      </c>
    </row>
    <row r="39" spans="1:16">
      <c r="A39" s="225" t="s">
        <v>77</v>
      </c>
      <c r="B39" s="226"/>
      <c r="C39" s="226"/>
      <c r="D39" s="120"/>
      <c r="E39" s="119">
        <v>54037.234900000003</v>
      </c>
      <c r="F39" s="157">
        <v>9882.2839999999997</v>
      </c>
      <c r="G39" s="157">
        <v>12212.728999999999</v>
      </c>
      <c r="H39" s="26">
        <v>76132.247900000002</v>
      </c>
      <c r="I39" s="157">
        <v>9534.4969999999994</v>
      </c>
      <c r="J39" s="157">
        <v>9360.6029999999992</v>
      </c>
      <c r="K39" s="157">
        <v>14230.71442</v>
      </c>
      <c r="L39" s="26">
        <v>33125.814419999995</v>
      </c>
      <c r="M39" s="26">
        <v>109258.06232</v>
      </c>
      <c r="N39" s="119">
        <v>16876.999555555554</v>
      </c>
      <c r="O39" s="120">
        <v>24366.411090000001</v>
      </c>
      <c r="P39" s="132">
        <f t="shared" si="2"/>
        <v>150501.47296555556</v>
      </c>
    </row>
    <row r="40" spans="1:16">
      <c r="A40" s="225" t="s">
        <v>23</v>
      </c>
      <c r="B40" s="226"/>
      <c r="C40" s="226"/>
      <c r="D40" s="120"/>
      <c r="E40" s="119">
        <v>-51340.029699999999</v>
      </c>
      <c r="F40" s="157">
        <v>-8085.7953013928</v>
      </c>
      <c r="G40" s="157">
        <v>19313.032872786098</v>
      </c>
      <c r="H40" s="26">
        <v>-40112.792128606707</v>
      </c>
      <c r="I40" s="157">
        <v>38315.502939610291</v>
      </c>
      <c r="J40" s="253">
        <v>36211.872024440701</v>
      </c>
      <c r="K40" s="253">
        <v>29676.757859150999</v>
      </c>
      <c r="L40" s="254">
        <v>104204.13282320199</v>
      </c>
      <c r="M40" s="254">
        <v>64091.340694595274</v>
      </c>
      <c r="N40" s="258">
        <v>29469.191614444451</v>
      </c>
      <c r="O40" s="227">
        <v>25309.215585231301</v>
      </c>
      <c r="P40" s="132">
        <f t="shared" si="2"/>
        <v>118869.74789427103</v>
      </c>
    </row>
    <row r="41" spans="1:16">
      <c r="A41" s="27"/>
      <c r="B41" s="228"/>
      <c r="C41" s="228"/>
      <c r="D41" s="216"/>
      <c r="E41" s="121"/>
      <c r="F41" s="158"/>
      <c r="G41" s="158"/>
      <c r="H41" s="251"/>
      <c r="I41" s="158"/>
      <c r="J41" s="158"/>
      <c r="K41" s="158"/>
      <c r="L41" s="251"/>
      <c r="M41" s="251"/>
      <c r="N41" s="121"/>
      <c r="O41" s="122"/>
      <c r="P41" s="134"/>
    </row>
    <row r="42" spans="1:16">
      <c r="A42" s="221" t="s">
        <v>24</v>
      </c>
      <c r="B42" s="33"/>
      <c r="C42" s="33"/>
      <c r="D42" s="174"/>
      <c r="E42" s="113"/>
      <c r="F42" s="156"/>
      <c r="G42" s="156"/>
      <c r="H42" s="250"/>
      <c r="I42" s="156"/>
      <c r="J42" s="156"/>
      <c r="K42" s="114"/>
      <c r="L42" s="114"/>
      <c r="M42" s="114"/>
      <c r="N42" s="113"/>
      <c r="O42" s="114"/>
      <c r="P42" s="130"/>
    </row>
    <row r="43" spans="1:16">
      <c r="A43" s="221"/>
      <c r="B43" s="33"/>
      <c r="C43" s="33"/>
      <c r="D43" s="174"/>
      <c r="E43" s="113"/>
      <c r="F43" s="156"/>
      <c r="G43" s="156"/>
      <c r="H43" s="250"/>
      <c r="I43" s="156"/>
      <c r="J43" s="156"/>
      <c r="K43" s="114"/>
      <c r="L43" s="114"/>
      <c r="M43" s="114"/>
      <c r="N43" s="113"/>
      <c r="O43" s="114"/>
      <c r="P43" s="130"/>
    </row>
    <row r="44" spans="1:16">
      <c r="A44" s="35" t="s">
        <v>25</v>
      </c>
      <c r="B44" s="33"/>
      <c r="C44" s="33"/>
      <c r="D44" s="118"/>
      <c r="E44" s="117">
        <v>-41400.9447</v>
      </c>
      <c r="F44" s="154">
        <v>1796.4886986072001</v>
      </c>
      <c r="G44" s="154">
        <v>29138.516872786098</v>
      </c>
      <c r="H44" s="21">
        <v>-10465.9391286067</v>
      </c>
      <c r="I44" s="154">
        <v>47849.999939610294</v>
      </c>
      <c r="J44" s="154">
        <v>45572.475024440704</v>
      </c>
      <c r="K44" s="118">
        <v>38863.467859151002</v>
      </c>
      <c r="L44" s="118">
        <v>132285.942823202</v>
      </c>
      <c r="M44" s="118">
        <v>121820.0036945953</v>
      </c>
      <c r="N44" s="117">
        <v>38455.351170000002</v>
      </c>
      <c r="O44" s="118">
        <v>25309.215585231301</v>
      </c>
      <c r="P44" s="128">
        <f t="shared" ref="P44:P57" si="3">+SUM(M44:O44)</f>
        <v>185584.5704498266</v>
      </c>
    </row>
    <row r="45" spans="1:16">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c r="A52" s="35" t="s">
        <v>33</v>
      </c>
      <c r="B52" s="33"/>
      <c r="C52" s="33"/>
      <c r="D52" s="118"/>
      <c r="E52" s="117">
        <v>-41400.9447</v>
      </c>
      <c r="F52" s="154">
        <v>1796.4886986072001</v>
      </c>
      <c r="G52" s="154">
        <v>29138.516872786098</v>
      </c>
      <c r="H52" s="21">
        <v>-10465.9391286067</v>
      </c>
      <c r="I52" s="154">
        <v>47849.999939610294</v>
      </c>
      <c r="J52" s="154">
        <v>45572.475024440704</v>
      </c>
      <c r="K52" s="118">
        <v>38863.467859151002</v>
      </c>
      <c r="L52" s="118">
        <v>132285.942823202</v>
      </c>
      <c r="M52" s="118">
        <v>121820.0036945953</v>
      </c>
      <c r="N52" s="117">
        <v>38455.351170000002</v>
      </c>
      <c r="O52" s="118">
        <v>25309.215585231301</v>
      </c>
      <c r="P52" s="128">
        <f t="shared" si="3"/>
        <v>185584.5704498266</v>
      </c>
    </row>
    <row r="53" spans="1:16">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c r="A58" s="35"/>
      <c r="B58" s="33"/>
      <c r="C58" s="33"/>
      <c r="D58" s="118"/>
      <c r="E58" s="117"/>
      <c r="F58" s="154"/>
      <c r="G58" s="154"/>
      <c r="H58" s="21"/>
      <c r="I58" s="154"/>
      <c r="J58" s="154"/>
      <c r="K58" s="118"/>
      <c r="L58" s="118"/>
      <c r="M58" s="118"/>
      <c r="N58" s="117"/>
      <c r="O58" s="118"/>
      <c r="P58" s="128"/>
    </row>
    <row r="59" spans="1:16">
      <c r="A59" s="35" t="s">
        <v>37</v>
      </c>
      <c r="B59" s="33"/>
      <c r="C59" s="33"/>
      <c r="D59" s="118"/>
      <c r="E59" s="117">
        <v>9939.0849999999991</v>
      </c>
      <c r="F59" s="154">
        <v>9882.2839999999997</v>
      </c>
      <c r="G59" s="154">
        <v>9825.4840000000004</v>
      </c>
      <c r="H59" s="21">
        <v>29646.852999999999</v>
      </c>
      <c r="I59" s="154">
        <v>9534.4969999999994</v>
      </c>
      <c r="J59" s="154">
        <v>9360.6029999999992</v>
      </c>
      <c r="K59" s="118">
        <v>9186.7099999999991</v>
      </c>
      <c r="L59" s="118">
        <v>28081.809999999998</v>
      </c>
      <c r="M59" s="118">
        <v>57728.663</v>
      </c>
      <c r="N59" s="117">
        <v>8986.1595555555541</v>
      </c>
      <c r="O59" s="118">
        <v>0</v>
      </c>
      <c r="P59" s="128">
        <f t="shared" ref="P59:P70" si="4">+SUM(M59:O59)</f>
        <v>66714.822555555555</v>
      </c>
    </row>
    <row r="60" spans="1:16">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c r="A70" s="35" t="s">
        <v>44</v>
      </c>
      <c r="B70" s="33"/>
      <c r="C70" s="33"/>
      <c r="D70" s="118"/>
      <c r="E70" s="117">
        <v>9939.0849999999991</v>
      </c>
      <c r="F70" s="154">
        <v>9882.2839999999997</v>
      </c>
      <c r="G70" s="154">
        <v>9825.4840000000004</v>
      </c>
      <c r="H70" s="21">
        <v>29646.852999999999</v>
      </c>
      <c r="I70" s="154">
        <v>9534.4969999999994</v>
      </c>
      <c r="J70" s="154">
        <v>9360.6029999999992</v>
      </c>
      <c r="K70" s="118">
        <v>9186.7099999999991</v>
      </c>
      <c r="L70" s="118">
        <v>28081.809999999998</v>
      </c>
      <c r="M70" s="118">
        <v>57728.663</v>
      </c>
      <c r="N70" s="117">
        <v>8986.1595555555541</v>
      </c>
      <c r="O70" s="118">
        <v>0</v>
      </c>
      <c r="P70" s="128">
        <f t="shared" si="4"/>
        <v>66714.822555555555</v>
      </c>
    </row>
    <row r="71" spans="1:17">
      <c r="A71" s="35"/>
      <c r="B71" s="33"/>
      <c r="C71" s="33"/>
      <c r="D71" s="118"/>
      <c r="E71" s="117"/>
      <c r="F71" s="154"/>
      <c r="G71" s="154"/>
      <c r="H71" s="21"/>
      <c r="I71" s="154"/>
      <c r="J71" s="154"/>
      <c r="K71" s="118"/>
      <c r="L71" s="118"/>
      <c r="M71" s="118"/>
      <c r="N71" s="117"/>
      <c r="O71" s="118"/>
      <c r="P71" s="128"/>
    </row>
    <row r="72" spans="1:17">
      <c r="A72" s="225" t="s">
        <v>45</v>
      </c>
      <c r="B72" s="226"/>
      <c r="C72" s="226"/>
      <c r="D72" s="120"/>
      <c r="E72" s="119">
        <v>-51340.029699999999</v>
      </c>
      <c r="F72" s="157">
        <v>-8085.7953013928</v>
      </c>
      <c r="G72" s="157">
        <v>19313.032872786098</v>
      </c>
      <c r="H72" s="26">
        <v>-40112.792128606699</v>
      </c>
      <c r="I72" s="157">
        <v>38315.502939610291</v>
      </c>
      <c r="J72" s="157">
        <v>36211.872024440701</v>
      </c>
      <c r="K72" s="120">
        <v>29676.757859151003</v>
      </c>
      <c r="L72" s="120">
        <v>104204.132823202</v>
      </c>
      <c r="M72" s="120">
        <v>64091.340694595303</v>
      </c>
      <c r="N72" s="119">
        <v>29469.191614444448</v>
      </c>
      <c r="O72" s="120">
        <v>25309.215585231301</v>
      </c>
      <c r="P72" s="132">
        <f t="shared" ref="P72" si="5">+SUM(M72:O72)</f>
        <v>118869.74789427106</v>
      </c>
    </row>
    <row r="73" spans="1:17">
      <c r="A73" s="229"/>
      <c r="B73" s="230"/>
      <c r="C73" s="230"/>
      <c r="D73" s="217"/>
      <c r="E73" s="121"/>
      <c r="F73" s="158"/>
      <c r="G73" s="158"/>
      <c r="H73" s="251"/>
      <c r="I73" s="158"/>
      <c r="J73" s="158"/>
      <c r="K73" s="122"/>
      <c r="L73" s="122"/>
      <c r="M73" s="122"/>
      <c r="N73" s="121"/>
      <c r="O73" s="122"/>
      <c r="P73" s="32"/>
    </row>
    <row r="74" spans="1:17" ht="39.75" customHeight="1">
      <c r="Q74" s="263">
        <v>11</v>
      </c>
    </row>
  </sheetData>
  <printOptions horizontalCentered="1"/>
  <pageMargins left="0.39370078740157483" right="0" top="0.39370078740157483"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2014-09-26T12:48:13Z</cp:lastPrinted>
  <dcterms:created xsi:type="dcterms:W3CDTF">2005-03-30T13:24:33Z</dcterms:created>
  <dcterms:modified xsi:type="dcterms:W3CDTF">2016-09-21T14:35:46Z</dcterms:modified>
</cp:coreProperties>
</file>