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XII FONDEMA" sheetId="1" r:id="rId1"/>
  </sheets>
  <externalReferences>
    <externalReference r:id="rId4"/>
  </externalReferences>
  <definedNames>
    <definedName name="_xlnm.Print_Area" localSheetId="0">'GORE XII FONDEMA'!$A$1:$F$31</definedName>
  </definedNames>
  <calcPr fullCalcOnLoad="1"/>
</workbook>
</file>

<file path=xl/sharedStrings.xml><?xml version="1.0" encoding="utf-8"?>
<sst xmlns="http://schemas.openxmlformats.org/spreadsheetml/2006/main" count="58" uniqueCount="42">
  <si>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</si>
  <si>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</si>
  <si>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</si>
  <si>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</si>
  <si>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</si>
  <si>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</si>
  <si>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</si>
  <si>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</si>
  <si>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</si>
  <si>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</si>
  <si>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</si>
  <si>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</si>
  <si>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</si>
  <si>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</si>
  <si>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</si>
  <si>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</si>
  <si>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</si>
  <si>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</si>
  <si>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</si>
  <si>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Etapa
(Seleccionar alternativa en cada celda)</t>
  </si>
  <si>
    <t>CONSTRUCCION Y HABILITACION RUTA PATRIMONIAL CABO FROWARD</t>
  </si>
  <si>
    <t>INVESTIGACION MEJOR PRODUCTIVIDAD POR SILVOPASTOREO, XII REGIÓN</t>
  </si>
  <si>
    <t>CONSTRUCCION CERCO AREA FISCAL HUMEDAL TRES PUENTE, PUNTA ARENAS</t>
  </si>
  <si>
    <t>MEJORAMIENTO CENTRO HISTORICO TURISTICO DE NATALES, 5ta. ETAPA</t>
  </si>
  <si>
    <t>CONSTRUCCION COLECTOR AA.LL. CALLE COMANDANTE BYNON, PUNTA ARENAS</t>
  </si>
  <si>
    <t>CONSTRUCCION PLAZA MERCADO PORVENIR</t>
  </si>
  <si>
    <t>CONSTRUCCION REDES DE GAS NAT Y ALUMB PÚBLICO,LOS PITUFOS</t>
  </si>
  <si>
    <t>CONSERVACION CENTRO DE EDUCACIÓN INTEGRAL DE ADULTOS, PUNTA ARENAS</t>
  </si>
  <si>
    <t xml:space="preserve">CONSTRUCCION RELLENO SANITARIO RESIDUOS SOLIDOS DOM. E IND. CABO DE HORNOS </t>
  </si>
  <si>
    <t>Ministerio del Interior</t>
  </si>
  <si>
    <t>Gobierno Regional Región XII Magallanes y Antártica Chilena</t>
  </si>
  <si>
    <t>Fondo de Desarrollo de Magallanes y de la Antártica Chilena</t>
  </si>
  <si>
    <t xml:space="preserve">CONSTRUCCIÓN CAMINO PENETRACIÓN CALETA EUGENIA – P. TORO </t>
  </si>
  <si>
    <t>CAPACITACION FORTALECIMIENTO Y EMPRENDIMIENTO TURISMO CABO DE HORNOS</t>
  </si>
  <si>
    <t xml:space="preserve">CONSTRUCCION CAMINO RIO HOLLEMBERG RIO PEREZ </t>
  </si>
  <si>
    <t xml:space="preserve">INSTALACION SIST TRATAMIENTO AA.SS. Y MEJ. SIST. ALC. PTO. WILLIAMS </t>
  </si>
  <si>
    <t>CONSTRUCCION VARADERO ARTESANAL EN PUERTO NATALES</t>
  </si>
  <si>
    <t xml:space="preserve">CONSTRUCCION EDIFICIO CORPORATIVO CEQUA, PUNTA ARENAS </t>
  </si>
  <si>
    <t>31.01</t>
  </si>
  <si>
    <t>31.02</t>
  </si>
  <si>
    <t>Monto Identificado         M$</t>
  </si>
  <si>
    <t xml:space="preserve">NORMALIZACION RIO SERRANO, T.DEL PAINE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</si>
</sst>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0"/>
      <color indexed="8"/>
      <name val="MS Sans Serif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172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172" fontId="3" fillId="0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0" borderId="13" xfId="62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36" borderId="12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rmal_RESOL_core (2009)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sp\Configuraci&#243;n%20local\Archivos%20temporales%20de%20Internet\Content.Outlook\QPIK68QA\BAS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NDR"/>
      <sheetName val="FONDEMA"/>
      <sheetName val="GASTO POR ITEM"/>
      <sheetName val="Hoja1"/>
      <sheetName val="informe matriz"/>
    </sheetNames>
    <sheetDataSet>
      <sheetData sheetId="1">
        <row r="3">
          <cell r="A3">
            <v>20075933</v>
          </cell>
          <cell r="B3">
            <v>31</v>
          </cell>
          <cell r="C3" t="str">
            <v>02</v>
          </cell>
          <cell r="D3" t="str">
            <v>CONSTRUCCIÓN CAMINO PENETRACIÓN CALETA EUGENIA – P. TORO (PREFACTIBILIDAD)</v>
          </cell>
          <cell r="F3">
            <v>0</v>
          </cell>
          <cell r="H3">
            <v>0</v>
          </cell>
          <cell r="K3">
            <v>117750000</v>
          </cell>
          <cell r="Q3">
            <v>117750000</v>
          </cell>
          <cell r="R3">
            <v>0</v>
          </cell>
          <cell r="S3">
            <v>47850000</v>
          </cell>
          <cell r="Y3">
            <v>102750000</v>
          </cell>
          <cell r="AE3">
            <v>268350000</v>
          </cell>
          <cell r="AF3">
            <v>0</v>
          </cell>
          <cell r="AG3">
            <v>268350000</v>
          </cell>
          <cell r="AH3">
            <v>120000000</v>
          </cell>
          <cell r="AL3">
            <v>120000000</v>
          </cell>
        </row>
        <row r="4">
          <cell r="A4">
            <v>20102690</v>
          </cell>
          <cell r="B4">
            <v>31</v>
          </cell>
          <cell r="C4" t="str">
            <v>02</v>
          </cell>
          <cell r="D4" t="str">
            <v>Construcción CAMINO RIO HOLLEMBERG RIO PEREZ (DISEÑO)</v>
          </cell>
          <cell r="F4">
            <v>0</v>
          </cell>
          <cell r="H4">
            <v>12577029</v>
          </cell>
          <cell r="K4">
            <v>100000000</v>
          </cell>
          <cell r="M4">
            <v>33350000</v>
          </cell>
          <cell r="O4">
            <v>19740000</v>
          </cell>
          <cell r="Q4">
            <v>153090000</v>
          </cell>
          <cell r="R4">
            <v>12577029</v>
          </cell>
          <cell r="AE4">
            <v>153090000</v>
          </cell>
          <cell r="AF4">
            <v>12577029</v>
          </cell>
          <cell r="AG4">
            <v>140512971</v>
          </cell>
          <cell r="AH4">
            <v>335925971</v>
          </cell>
          <cell r="AL4">
            <v>348503000</v>
          </cell>
        </row>
        <row r="5">
          <cell r="A5">
            <v>30026529</v>
          </cell>
          <cell r="B5">
            <v>31</v>
          </cell>
          <cell r="C5" t="str">
            <v>03</v>
          </cell>
          <cell r="D5" t="str">
            <v>TRANSFERENCIA TECNICA PLANTACION ZARZAPARRILLA, XII REGION</v>
          </cell>
          <cell r="F5">
            <v>0</v>
          </cell>
          <cell r="H5">
            <v>0</v>
          </cell>
          <cell r="Q5">
            <v>0</v>
          </cell>
          <cell r="R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L5">
            <v>0</v>
          </cell>
        </row>
        <row r="6">
          <cell r="A6">
            <v>30059359</v>
          </cell>
          <cell r="B6">
            <v>31</v>
          </cell>
          <cell r="C6" t="str">
            <v>02</v>
          </cell>
          <cell r="D6" t="str">
            <v>INSTALACION SIST TRATAMIENTO AA.SS. Y MEJ. SIST. ALC. PTO. WILLIAMS (DISEÑO)</v>
          </cell>
          <cell r="F6">
            <v>0</v>
          </cell>
          <cell r="H6">
            <v>0</v>
          </cell>
          <cell r="K6">
            <v>4873000</v>
          </cell>
          <cell r="Q6">
            <v>4873000</v>
          </cell>
          <cell r="R6">
            <v>0</v>
          </cell>
          <cell r="AE6">
            <v>4873000</v>
          </cell>
          <cell r="AF6">
            <v>0</v>
          </cell>
          <cell r="AG6">
            <v>4873000</v>
          </cell>
          <cell r="AH6">
            <v>0</v>
          </cell>
          <cell r="AL6">
            <v>0</v>
          </cell>
        </row>
        <row r="7">
          <cell r="A7">
            <v>30068893</v>
          </cell>
          <cell r="B7">
            <v>31</v>
          </cell>
          <cell r="C7" t="str">
            <v>02</v>
          </cell>
          <cell r="D7" t="str">
            <v>AMPLIACIÓN RUTA 9, PTA. ARENAS – AEROP, KM. 8,1–KM12.1/KM.13.8-18,4 (DISEÑO)</v>
          </cell>
          <cell r="F7">
            <v>0</v>
          </cell>
          <cell r="H7">
            <v>0</v>
          </cell>
          <cell r="Q7">
            <v>0</v>
          </cell>
          <cell r="R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L7">
            <v>0</v>
          </cell>
        </row>
        <row r="8">
          <cell r="A8">
            <v>30072071</v>
          </cell>
          <cell r="B8">
            <v>31</v>
          </cell>
          <cell r="C8" t="str">
            <v>03</v>
          </cell>
          <cell r="D8" t="str">
            <v>Capacitación FORTALECIMIENTO Y EMPRENDIMIENTO TURISMO CABO DE HORNOS</v>
          </cell>
          <cell r="F8">
            <v>0</v>
          </cell>
          <cell r="H8">
            <v>0</v>
          </cell>
          <cell r="Q8">
            <v>0</v>
          </cell>
          <cell r="R8">
            <v>0</v>
          </cell>
          <cell r="AE8">
            <v>0</v>
          </cell>
          <cell r="AF8">
            <v>0</v>
          </cell>
          <cell r="AG8">
            <v>0</v>
          </cell>
          <cell r="AH8">
            <v>51040000</v>
          </cell>
          <cell r="AL8">
            <v>51040000</v>
          </cell>
        </row>
        <row r="9">
          <cell r="A9">
            <v>30073157</v>
          </cell>
          <cell r="B9">
            <v>31</v>
          </cell>
          <cell r="C9" t="str">
            <v>02</v>
          </cell>
          <cell r="D9" t="str">
            <v>CONSTRUCCION Y HABILITACION RUTA PATRIMONIAL CABO FROWARD</v>
          </cell>
          <cell r="F9">
            <v>0</v>
          </cell>
          <cell r="H9">
            <v>0</v>
          </cell>
          <cell r="Q9">
            <v>0</v>
          </cell>
          <cell r="R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L9">
            <v>0</v>
          </cell>
        </row>
        <row r="10">
          <cell r="A10">
            <v>30075675</v>
          </cell>
          <cell r="B10">
            <v>31</v>
          </cell>
          <cell r="C10" t="str">
            <v>02</v>
          </cell>
          <cell r="D10" t="str">
            <v>CONSTRUCCION RELLENO SANITARIO RESIDUOS SOLIDOS DOM. E IND. CABO DE HORNOS (Diseño) complementario a la Factibilidad (cód. BIP Nº 20195513)</v>
          </cell>
          <cell r="F10">
            <v>0</v>
          </cell>
          <cell r="H10">
            <v>0</v>
          </cell>
          <cell r="Q10">
            <v>0</v>
          </cell>
          <cell r="R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L10">
            <v>0</v>
          </cell>
        </row>
        <row r="11">
          <cell r="A11">
            <v>30077120</v>
          </cell>
          <cell r="B11">
            <v>31</v>
          </cell>
          <cell r="C11" t="str">
            <v>01</v>
          </cell>
          <cell r="D11" t="str">
            <v>INVESTIGACION MEJOR PRODUCTIVIDAD POR SILVOPASTOREO, XII REGIÓN</v>
          </cell>
          <cell r="F11">
            <v>0</v>
          </cell>
          <cell r="H11">
            <v>0</v>
          </cell>
          <cell r="Q11">
            <v>0</v>
          </cell>
          <cell r="R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5000</v>
          </cell>
          <cell r="AL11">
            <v>5000</v>
          </cell>
        </row>
        <row r="12">
          <cell r="A12">
            <v>30091443</v>
          </cell>
          <cell r="B12">
            <v>31</v>
          </cell>
          <cell r="C12" t="str">
            <v>02</v>
          </cell>
          <cell r="D12" t="str">
            <v>CONSTRUCCION VARADERO ARTESANAL EN PUERTO NATALES DISEÑO</v>
          </cell>
          <cell r="F12">
            <v>0</v>
          </cell>
          <cell r="H12">
            <v>0</v>
          </cell>
          <cell r="Q12">
            <v>0</v>
          </cell>
          <cell r="R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</row>
        <row r="13">
          <cell r="A13">
            <v>30095495</v>
          </cell>
          <cell r="B13">
            <v>31</v>
          </cell>
          <cell r="C13" t="str">
            <v>02</v>
          </cell>
          <cell r="D13" t="str">
            <v>NORMALIZACION RIO SERRANO, T.DEL PAYNE (PREFACTIBILIDAD)</v>
          </cell>
          <cell r="F13">
            <v>0</v>
          </cell>
          <cell r="H13">
            <v>0</v>
          </cell>
          <cell r="O13">
            <v>36000000</v>
          </cell>
          <cell r="Q13">
            <v>36000000</v>
          </cell>
          <cell r="R13">
            <v>0</v>
          </cell>
          <cell r="S13">
            <v>123000</v>
          </cell>
          <cell r="W13">
            <v>99400000</v>
          </cell>
          <cell r="AE13">
            <v>135523000</v>
          </cell>
          <cell r="AF13">
            <v>0</v>
          </cell>
          <cell r="AH13">
            <v>45000000</v>
          </cell>
          <cell r="AL13">
            <v>45000000</v>
          </cell>
        </row>
        <row r="14">
          <cell r="A14">
            <v>30120537</v>
          </cell>
          <cell r="B14">
            <v>31</v>
          </cell>
          <cell r="C14" t="str">
            <v>02</v>
          </cell>
          <cell r="D14" t="str">
            <v>CONSTRUCCION CERCO AREA FISCAL HUMEDAL TRES PUENTE, PUNTA ARENAS</v>
          </cell>
          <cell r="F14">
            <v>0</v>
          </cell>
          <cell r="H14">
            <v>44748495</v>
          </cell>
          <cell r="Q14">
            <v>0</v>
          </cell>
          <cell r="R14">
            <v>44748495</v>
          </cell>
          <cell r="AE14">
            <v>0</v>
          </cell>
          <cell r="AF14">
            <v>44748495</v>
          </cell>
          <cell r="AG14">
            <v>-44748495</v>
          </cell>
          <cell r="AH14">
            <v>904505</v>
          </cell>
          <cell r="AL14">
            <v>45653000</v>
          </cell>
        </row>
        <row r="15">
          <cell r="A15">
            <v>30111607</v>
          </cell>
          <cell r="B15">
            <v>31</v>
          </cell>
          <cell r="C15" t="str">
            <v>02</v>
          </cell>
          <cell r="D15" t="str">
            <v>HABILITACION CENTROARTESANAL, PUNTA ARENAS</v>
          </cell>
          <cell r="F15">
            <v>0</v>
          </cell>
          <cell r="H15">
            <v>0</v>
          </cell>
          <cell r="Q15">
            <v>0</v>
          </cell>
          <cell r="R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29188831</v>
          </cell>
          <cell r="AJ15">
            <v>-21891628</v>
          </cell>
          <cell r="AK15">
            <v>7297203</v>
          </cell>
          <cell r="AL15">
            <v>0</v>
          </cell>
        </row>
        <row r="16">
          <cell r="A16">
            <v>30104429</v>
          </cell>
          <cell r="B16">
            <v>31</v>
          </cell>
          <cell r="C16" t="str">
            <v>02</v>
          </cell>
          <cell r="D16" t="str">
            <v>MEJORAMIENTO CENTRO HISTORICO TURISTICO DE NATALES, 5ta. ETAPA</v>
          </cell>
          <cell r="F16">
            <v>0</v>
          </cell>
          <cell r="H16">
            <v>80043942</v>
          </cell>
          <cell r="Q16">
            <v>0</v>
          </cell>
          <cell r="R16">
            <v>80043942</v>
          </cell>
          <cell r="AE16">
            <v>0</v>
          </cell>
          <cell r="AF16">
            <v>80043942</v>
          </cell>
          <cell r="AG16">
            <v>-80043942</v>
          </cell>
          <cell r="AH16">
            <v>1750058</v>
          </cell>
          <cell r="AL16">
            <v>81794000</v>
          </cell>
        </row>
        <row r="17">
          <cell r="A17">
            <v>30112800</v>
          </cell>
          <cell r="B17">
            <v>31</v>
          </cell>
          <cell r="C17" t="str">
            <v>02</v>
          </cell>
          <cell r="D17" t="str">
            <v>CONSTRUCCION EDIFICIO CORPORATIVO CEQUA, PUNTA ARENAS (DISEÑO)</v>
          </cell>
          <cell r="F17">
            <v>0</v>
          </cell>
          <cell r="H17">
            <v>0</v>
          </cell>
          <cell r="Q17">
            <v>0</v>
          </cell>
          <cell r="R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L17">
            <v>0</v>
          </cell>
        </row>
        <row r="18">
          <cell r="A18">
            <v>30122080</v>
          </cell>
          <cell r="B18">
            <v>31</v>
          </cell>
          <cell r="C18" t="str">
            <v>02</v>
          </cell>
          <cell r="D18" t="str">
            <v>CONSTRUCCION COLECTOR AA.LL. CALLE COMANDANTE BYNON, PUNTA ARENAS</v>
          </cell>
          <cell r="F18">
            <v>0</v>
          </cell>
          <cell r="H18">
            <v>0</v>
          </cell>
          <cell r="Q18">
            <v>0</v>
          </cell>
          <cell r="R18">
            <v>0</v>
          </cell>
          <cell r="AE18">
            <v>0</v>
          </cell>
          <cell r="AG18">
            <v>0</v>
          </cell>
          <cell r="AH18">
            <v>2225000</v>
          </cell>
          <cell r="AL18">
            <v>2225000</v>
          </cell>
        </row>
        <row r="19">
          <cell r="A19">
            <v>30125003</v>
          </cell>
          <cell r="B19">
            <v>31</v>
          </cell>
          <cell r="C19" t="str">
            <v>02</v>
          </cell>
          <cell r="D19" t="str">
            <v>CONSTRUCCION PLAZA MERCADO PORVENIR</v>
          </cell>
          <cell r="F19">
            <v>0</v>
          </cell>
          <cell r="H19">
            <v>0</v>
          </cell>
          <cell r="Q19">
            <v>0</v>
          </cell>
          <cell r="R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L19">
            <v>0</v>
          </cell>
        </row>
        <row r="20">
          <cell r="A20">
            <v>30128537</v>
          </cell>
          <cell r="B20">
            <v>31</v>
          </cell>
          <cell r="C20" t="str">
            <v>02</v>
          </cell>
          <cell r="D20" t="str">
            <v>CONSTRUCCION REDES DE GAS NAT Y ALUMB PÚBLICO,LOS PITUFOS</v>
          </cell>
          <cell r="F20">
            <v>0</v>
          </cell>
          <cell r="H20">
            <v>0</v>
          </cell>
          <cell r="Q20">
            <v>0</v>
          </cell>
          <cell r="R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23450000</v>
          </cell>
          <cell r="AL20">
            <v>23450000</v>
          </cell>
        </row>
        <row r="21">
          <cell r="A21">
            <v>30129985</v>
          </cell>
          <cell r="B21">
            <v>31</v>
          </cell>
          <cell r="C21" t="str">
            <v>02</v>
          </cell>
          <cell r="D21" t="str">
            <v>CONSERVACION CENTRO DE EDUCACIÓN INTEGRAL DE ADULTOS, PUNTA ARENAS</v>
          </cell>
          <cell r="F21">
            <v>0</v>
          </cell>
          <cell r="H21">
            <v>0</v>
          </cell>
          <cell r="I21">
            <v>25000000</v>
          </cell>
          <cell r="K21">
            <v>35700000</v>
          </cell>
          <cell r="M21">
            <v>35700000</v>
          </cell>
          <cell r="O21">
            <v>35190005</v>
          </cell>
          <cell r="Q21">
            <v>131590005</v>
          </cell>
          <cell r="R21">
            <v>0</v>
          </cell>
          <cell r="S21">
            <v>14600000</v>
          </cell>
          <cell r="AE21">
            <v>146190005</v>
          </cell>
          <cell r="AF21">
            <v>0</v>
          </cell>
          <cell r="AG21">
            <v>146190005</v>
          </cell>
          <cell r="AH21">
            <v>152276000</v>
          </cell>
          <cell r="AL21">
            <v>152276000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5"/>
  <sheetViews>
    <sheetView showGridLines="0" tabSelected="1" zoomScale="80" zoomScaleNormal="80" zoomScalePageLayoutView="0" workbookViewId="0" topLeftCell="A1">
      <selection activeCell="D34" sqref="D34"/>
    </sheetView>
  </sheetViews>
  <sheetFormatPr defaultColWidth="11.421875" defaultRowHeight="15"/>
  <cols>
    <col min="1" max="1" width="15.421875" style="3" customWidth="1"/>
    <col min="2" max="2" width="74.140625" style="3" customWidth="1"/>
    <col min="3" max="3" width="22.8515625" style="3" customWidth="1"/>
    <col min="4" max="4" width="18.8515625" style="7" customWidth="1"/>
    <col min="5" max="5" width="21.421875" style="3" customWidth="1"/>
    <col min="6" max="6" width="21.7109375" style="3" customWidth="1"/>
    <col min="7" max="16384" width="11.421875" style="3" customWidth="1"/>
  </cols>
  <sheetData>
    <row r="1" ht="22.5" customHeight="1"/>
    <row r="2" spans="1:6" ht="15" customHeight="1">
      <c r="A2" s="37" t="s">
        <v>0</v>
      </c>
      <c r="B2" s="37"/>
      <c r="C2" s="37"/>
      <c r="D2" s="37"/>
      <c r="E2" s="37"/>
      <c r="F2" s="37"/>
    </row>
    <row r="3" spans="1:6" ht="15" customHeight="1">
      <c r="A3" s="37" t="s">
        <v>1</v>
      </c>
      <c r="B3" s="37"/>
      <c r="C3" s="37"/>
      <c r="D3" s="37"/>
      <c r="E3" s="37"/>
      <c r="F3" s="37"/>
    </row>
    <row r="4" spans="1:6" ht="22.5" customHeight="1">
      <c r="A4" s="2"/>
      <c r="B4" s="2"/>
      <c r="C4" s="2"/>
      <c r="D4" s="6"/>
      <c r="E4" s="2"/>
      <c r="F4" s="2"/>
    </row>
    <row r="5" spans="1:6" ht="15" customHeight="1">
      <c r="A5" s="26" t="s">
        <v>2</v>
      </c>
      <c r="B5" s="38" t="s">
        <v>29</v>
      </c>
      <c r="C5" s="38"/>
      <c r="D5" s="38"/>
      <c r="E5" s="38"/>
      <c r="F5" s="38"/>
    </row>
    <row r="6" spans="1:6" ht="15" customHeight="1">
      <c r="A6" s="26" t="s">
        <v>3</v>
      </c>
      <c r="B6" s="38" t="s">
        <v>30</v>
      </c>
      <c r="C6" s="38"/>
      <c r="D6" s="38"/>
      <c r="E6" s="38"/>
      <c r="F6" s="38"/>
    </row>
    <row r="7" spans="1:6" ht="15" customHeight="1">
      <c r="A7" s="26" t="s">
        <v>4</v>
      </c>
      <c r="B7" s="38" t="s">
        <v>31</v>
      </c>
      <c r="C7" s="38"/>
      <c r="D7" s="38"/>
      <c r="E7" s="38"/>
      <c r="F7" s="38"/>
    </row>
    <row r="8" ht="22.5" customHeight="1">
      <c r="C8" s="18"/>
    </row>
    <row r="9" spans="1:6" ht="29.25" customHeight="1">
      <c r="A9" s="27" t="s">
        <v>5</v>
      </c>
      <c r="B9" s="27" t="s">
        <v>6</v>
      </c>
      <c r="C9" s="39" t="s">
        <v>40</v>
      </c>
      <c r="D9" s="27" t="s">
        <v>19</v>
      </c>
      <c r="E9" s="29" t="s">
        <v>7</v>
      </c>
      <c r="F9" s="30"/>
    </row>
    <row r="10" spans="1:6" ht="27" customHeight="1">
      <c r="A10" s="28"/>
      <c r="B10" s="28"/>
      <c r="C10" s="40"/>
      <c r="D10" s="28"/>
      <c r="E10" s="10" t="s">
        <v>8</v>
      </c>
      <c r="F10" s="10" t="s">
        <v>9</v>
      </c>
    </row>
    <row r="11" spans="1:6" ht="12.75">
      <c r="A11" s="19" t="s">
        <v>38</v>
      </c>
      <c r="B11" s="13"/>
      <c r="C11" s="11"/>
      <c r="D11" s="13"/>
      <c r="E11" s="14"/>
      <c r="F11" s="14"/>
    </row>
    <row r="12" spans="1:6" ht="25.5">
      <c r="A12" s="20">
        <v>30072071</v>
      </c>
      <c r="B12" s="16" t="s">
        <v>33</v>
      </c>
      <c r="C12" s="15">
        <f>ROUND(VLOOKUP(A12,'[1]FONDEMA'!$A$3:$AL$21,38,FALSE)/1000,0)</f>
        <v>51040</v>
      </c>
      <c r="D12" s="16" t="s">
        <v>11</v>
      </c>
      <c r="E12" s="17"/>
      <c r="F12" s="17"/>
    </row>
    <row r="13" spans="1:6" ht="27" customHeight="1">
      <c r="A13" s="20">
        <v>30077120</v>
      </c>
      <c r="B13" s="16" t="s">
        <v>21</v>
      </c>
      <c r="C13" s="15">
        <f>ROUND(VLOOKUP(A13,'[1]FONDEMA'!$A$3:$AL$21,38,FALSE)/1000,0)</f>
        <v>5</v>
      </c>
      <c r="D13" s="16" t="s">
        <v>10</v>
      </c>
      <c r="E13" s="17">
        <v>39689</v>
      </c>
      <c r="F13" s="17">
        <v>41639</v>
      </c>
    </row>
    <row r="14" spans="1:6" ht="12.75">
      <c r="A14" s="19" t="s">
        <v>39</v>
      </c>
      <c r="B14" s="13"/>
      <c r="C14" s="11"/>
      <c r="D14" s="13"/>
      <c r="E14" s="14"/>
      <c r="F14" s="14"/>
    </row>
    <row r="15" spans="1:6" ht="12.75">
      <c r="A15" s="21">
        <v>20075933</v>
      </c>
      <c r="B15" s="13" t="s">
        <v>32</v>
      </c>
      <c r="C15" s="11">
        <f>ROUND(VLOOKUP(A15,'[1]FONDEMA'!$A$3:$AL$21,38,FALSE)/1000,0)</f>
        <v>120000</v>
      </c>
      <c r="D15" s="13" t="s">
        <v>10</v>
      </c>
      <c r="E15" s="14">
        <v>41068</v>
      </c>
      <c r="F15" s="14">
        <f>E15+570</f>
        <v>41638</v>
      </c>
    </row>
    <row r="16" spans="1:6" ht="15" customHeight="1">
      <c r="A16" s="20">
        <v>20102690</v>
      </c>
      <c r="B16" s="16" t="s">
        <v>34</v>
      </c>
      <c r="C16" s="11">
        <f>ROUND(VLOOKUP(A16,'[1]FONDEMA'!$A$3:$AL$21,38,FALSE)/1000,0)</f>
        <v>348503</v>
      </c>
      <c r="D16" s="13" t="s">
        <v>10</v>
      </c>
      <c r="E16" s="14">
        <v>40544</v>
      </c>
      <c r="F16" s="14">
        <v>41365</v>
      </c>
    </row>
    <row r="17" spans="1:6" ht="25.5">
      <c r="A17" s="22">
        <v>30059359</v>
      </c>
      <c r="B17" s="13" t="s">
        <v>35</v>
      </c>
      <c r="C17" s="11">
        <f>ROUND(VLOOKUP(A17,'[1]FONDEMA'!$A$3:$AL$21,38,FALSE)/1000,0)</f>
        <v>0</v>
      </c>
      <c r="D17" s="13" t="s">
        <v>10</v>
      </c>
      <c r="E17" s="14">
        <v>41030</v>
      </c>
      <c r="F17" s="14">
        <v>41394</v>
      </c>
    </row>
    <row r="18" spans="1:6" ht="27" customHeight="1">
      <c r="A18" s="22">
        <v>30073157</v>
      </c>
      <c r="B18" s="23" t="s">
        <v>20</v>
      </c>
      <c r="C18" s="11">
        <f>ROUND(VLOOKUP(A18,'[1]FONDEMA'!$A$3:$AL$21,38,FALSE)/1000,0)</f>
        <v>0</v>
      </c>
      <c r="D18" s="13" t="s">
        <v>10</v>
      </c>
      <c r="E18" s="14"/>
      <c r="F18" s="14"/>
    </row>
    <row r="19" spans="1:6" ht="25.5">
      <c r="A19" s="22">
        <v>30075675</v>
      </c>
      <c r="B19" s="23" t="s">
        <v>28</v>
      </c>
      <c r="C19" s="11">
        <f>ROUND(VLOOKUP(A19,'[1]FONDEMA'!$A$3:$AL$21,38,FALSE)/1000,0)</f>
        <v>0</v>
      </c>
      <c r="D19" s="13" t="s">
        <v>10</v>
      </c>
      <c r="E19" s="14">
        <v>39834</v>
      </c>
      <c r="F19" s="14">
        <v>41430</v>
      </c>
    </row>
    <row r="20" spans="1:6" ht="15" customHeight="1">
      <c r="A20" s="22">
        <v>30091443</v>
      </c>
      <c r="B20" s="24" t="s">
        <v>36</v>
      </c>
      <c r="C20" s="11">
        <f>ROUND(VLOOKUP(A20,'[1]FONDEMA'!$A$3:$AL$21,38,FALSE)/1000,0)</f>
        <v>0</v>
      </c>
      <c r="D20" s="13" t="s">
        <v>10</v>
      </c>
      <c r="E20" s="14">
        <v>40931</v>
      </c>
      <c r="F20" s="14">
        <f>E20+365</f>
        <v>41296</v>
      </c>
    </row>
    <row r="21" spans="1:6" ht="25.5">
      <c r="A21" s="22">
        <v>30095495</v>
      </c>
      <c r="B21" s="24" t="s">
        <v>41</v>
      </c>
      <c r="C21" s="11">
        <f>ROUND(VLOOKUP(A21,'[1]FONDEMA'!$A$3:$AL$21,38,FALSE)/1000,0)</f>
        <v>45000</v>
      </c>
      <c r="D21" s="13" t="s">
        <v>11</v>
      </c>
      <c r="E21" s="14"/>
      <c r="F21" s="14"/>
    </row>
    <row r="22" spans="1:6" ht="25.5">
      <c r="A22" s="22">
        <v>30120537</v>
      </c>
      <c r="B22" s="24" t="s">
        <v>22</v>
      </c>
      <c r="C22" s="11">
        <f>ROUND(VLOOKUP(A22,'[1]FONDEMA'!$A$3:$AL$21,38,FALSE)/1000,0)</f>
        <v>45653</v>
      </c>
      <c r="D22" s="13" t="s">
        <v>11</v>
      </c>
      <c r="E22" s="14"/>
      <c r="F22" s="14"/>
    </row>
    <row r="23" spans="1:6" ht="28.5" customHeight="1">
      <c r="A23" s="22">
        <v>30104429</v>
      </c>
      <c r="B23" s="25" t="s">
        <v>23</v>
      </c>
      <c r="C23" s="11">
        <f>ROUND(VLOOKUP(A23,'[1]FONDEMA'!$A$3:$AL$21,38,FALSE)/1000,0)</f>
        <v>81794</v>
      </c>
      <c r="D23" s="13" t="s">
        <v>10</v>
      </c>
      <c r="E23" s="14">
        <v>41022</v>
      </c>
      <c r="F23" s="14">
        <f>E23+365</f>
        <v>41387</v>
      </c>
    </row>
    <row r="24" spans="1:6" ht="25.5">
      <c r="A24" s="22">
        <v>30112800</v>
      </c>
      <c r="B24" s="16" t="s">
        <v>37</v>
      </c>
      <c r="C24" s="11">
        <f>ROUND(VLOOKUP(A24,'[1]FONDEMA'!$A$3:$AL$21,38,FALSE)/1000,0)</f>
        <v>0</v>
      </c>
      <c r="D24" s="13" t="s">
        <v>11</v>
      </c>
      <c r="E24" s="14"/>
      <c r="F24" s="14"/>
    </row>
    <row r="25" spans="1:6" ht="25.5">
      <c r="A25" s="22">
        <v>30122080</v>
      </c>
      <c r="B25" s="16" t="s">
        <v>24</v>
      </c>
      <c r="C25" s="11">
        <f>ROUND(VLOOKUP(A25,'[1]FONDEMA'!$A$3:$AL$21,38,FALSE)/1000,0)</f>
        <v>2225</v>
      </c>
      <c r="D25" s="13" t="s">
        <v>11</v>
      </c>
      <c r="E25" s="14"/>
      <c r="F25" s="14"/>
    </row>
    <row r="26" spans="1:6" ht="25.5">
      <c r="A26" s="22">
        <v>30125003</v>
      </c>
      <c r="B26" s="16" t="s">
        <v>25</v>
      </c>
      <c r="C26" s="11">
        <f>ROUND(VLOOKUP(A26,'[1]FONDEMA'!$A$3:$AL$21,38,FALSE)/1000,0)</f>
        <v>0</v>
      </c>
      <c r="D26" s="13" t="s">
        <v>11</v>
      </c>
      <c r="E26" s="14"/>
      <c r="F26" s="14"/>
    </row>
    <row r="27" spans="1:6" ht="25.5">
      <c r="A27" s="22">
        <v>30128537</v>
      </c>
      <c r="B27" s="24" t="s">
        <v>26</v>
      </c>
      <c r="C27" s="11">
        <f>ROUND(VLOOKUP(A27,'[1]FONDEMA'!$A$3:$AL$21,38,FALSE)/1000,0)</f>
        <v>23450</v>
      </c>
      <c r="D27" s="13" t="s">
        <v>11</v>
      </c>
      <c r="E27" s="14"/>
      <c r="F27" s="14"/>
    </row>
    <row r="28" spans="1:6" ht="25.5">
      <c r="A28" s="22">
        <v>30129985</v>
      </c>
      <c r="B28" s="24" t="s">
        <v>27</v>
      </c>
      <c r="C28" s="11">
        <f>ROUND(VLOOKUP(A28,'[1]FONDEMA'!$A$3:$AL$21,38,FALSE)/1000,0)</f>
        <v>152276</v>
      </c>
      <c r="D28" s="13" t="s">
        <v>11</v>
      </c>
      <c r="E28" s="14"/>
      <c r="F28" s="14"/>
    </row>
    <row r="29" spans="1:6" ht="15" customHeight="1">
      <c r="A29" s="31" t="s">
        <v>13</v>
      </c>
      <c r="B29" s="32"/>
      <c r="C29" s="12">
        <f>SUM(C11:C28)</f>
        <v>869946</v>
      </c>
      <c r="D29" s="8"/>
      <c r="E29" s="4"/>
      <c r="F29" s="4"/>
    </row>
    <row r="30" spans="1:6" ht="15" customHeight="1">
      <c r="A30" s="31" t="s">
        <v>14</v>
      </c>
      <c r="B30" s="32"/>
      <c r="C30" s="12">
        <f>+C31-C29</f>
        <v>5757650</v>
      </c>
      <c r="D30" s="9"/>
      <c r="E30" s="5"/>
      <c r="F30" s="5"/>
    </row>
    <row r="31" spans="1:6" ht="15" customHeight="1">
      <c r="A31" s="33" t="s">
        <v>15</v>
      </c>
      <c r="B31" s="34"/>
      <c r="C31" s="41">
        <v>6627596</v>
      </c>
      <c r="D31" s="35" t="s">
        <v>16</v>
      </c>
      <c r="E31" s="36"/>
      <c r="F31" s="36"/>
    </row>
    <row r="32" ht="15" customHeight="1"/>
    <row r="33" ht="15" customHeight="1">
      <c r="A33" s="1" t="s">
        <v>17</v>
      </c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7.5" customHeight="1"/>
    <row r="43" ht="7.5" customHeight="1"/>
    <row r="462" ht="12.75">
      <c r="A462" s="3" t="s">
        <v>11</v>
      </c>
    </row>
    <row r="463" ht="12.75">
      <c r="A463" s="3" t="s">
        <v>12</v>
      </c>
    </row>
    <row r="464" ht="12.75">
      <c r="A464" s="3" t="s">
        <v>18</v>
      </c>
    </row>
    <row r="465" ht="12.75">
      <c r="A465" s="3" t="s">
        <v>10</v>
      </c>
    </row>
  </sheetData>
  <sheetProtection/>
  <mergeCells count="14">
    <mergeCell ref="A2:F2"/>
    <mergeCell ref="A3:F3"/>
    <mergeCell ref="B5:F5"/>
    <mergeCell ref="B6:F6"/>
    <mergeCell ref="B7:F7"/>
    <mergeCell ref="A9:A10"/>
    <mergeCell ref="C9:C10"/>
    <mergeCell ref="B9:B10"/>
    <mergeCell ref="D9:D10"/>
    <mergeCell ref="E9:F9"/>
    <mergeCell ref="A29:B29"/>
    <mergeCell ref="A30:B30"/>
    <mergeCell ref="A31:B31"/>
    <mergeCell ref="D31:F31"/>
  </mergeCells>
  <dataValidations count="1">
    <dataValidation type="list" allowBlank="1" showInputMessage="1" showErrorMessage="1" sqref="D11:D28">
      <formula1>$A$697:$A$700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2013-06-04T22:34:48Z</dcterms:modified>
  <cp:category/>
  <cp:version/>
  <cp:contentType/>
  <cp:contentStatus/>
</cp:coreProperties>
</file>